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RI-JUNGEUN\공유data2\2019 우리마을\2019 예산-사업계획-결산-사업평가\2019 예산\1차추경\"/>
    </mc:Choice>
  </mc:AlternateContent>
  <bookViews>
    <workbookView xWindow="120" yWindow="165" windowWidth="19440" windowHeight="9735" activeTab="3"/>
  </bookViews>
  <sheets>
    <sheet name="예산총칙" sheetId="13" r:id="rId1"/>
    <sheet name="예산총괄표" sheetId="14" r:id="rId2"/>
    <sheet name="1차추경세입 예산서" sheetId="9" r:id="rId3"/>
    <sheet name="1차 추경세출 예산서" sheetId="11" r:id="rId4"/>
  </sheets>
  <definedNames>
    <definedName name="_xlnm.Print_Area" localSheetId="3">'1차 추경세출 예산서'!$A$1:$H$81</definedName>
    <definedName name="_xlnm.Print_Area" localSheetId="2">'1차추경세입 예산서'!$A$1:$H$43</definedName>
    <definedName name="_xlnm.Print_Titles" localSheetId="3">'1차 추경세출 예산서'!$3:$4</definedName>
    <definedName name="_xlnm.Print_Titles" localSheetId="2">'1차추경세입 예산서'!$4:$5</definedName>
  </definedNames>
  <calcPr calcId="152511"/>
</workbook>
</file>

<file path=xl/calcChain.xml><?xml version="1.0" encoding="utf-8"?>
<calcChain xmlns="http://schemas.openxmlformats.org/spreadsheetml/2006/main">
  <c r="G40" i="11" l="1"/>
  <c r="K23" i="14" l="1"/>
  <c r="K29" i="14"/>
  <c r="K14" i="14"/>
  <c r="K10" i="14"/>
  <c r="E26" i="14"/>
  <c r="E24" i="14"/>
  <c r="E22" i="14"/>
  <c r="E15" i="14"/>
  <c r="E18" i="14"/>
  <c r="E8" i="14"/>
  <c r="G27" i="11" l="1"/>
  <c r="G26" i="11"/>
  <c r="F23" i="11" l="1"/>
  <c r="G23" i="11"/>
  <c r="E23" i="11"/>
  <c r="G22" i="11" l="1"/>
  <c r="G20" i="11" l="1"/>
  <c r="G21" i="11"/>
  <c r="E79" i="11" l="1"/>
  <c r="E80" i="11" s="1"/>
  <c r="E72" i="11"/>
  <c r="E73" i="11" s="1"/>
  <c r="E69" i="11"/>
  <c r="E70" i="11" s="1"/>
  <c r="E58" i="11"/>
  <c r="E54" i="11"/>
  <c r="E51" i="11"/>
  <c r="E46" i="11"/>
  <c r="E43" i="11"/>
  <c r="E41" i="11"/>
  <c r="E34" i="11"/>
  <c r="E29" i="11"/>
  <c r="E28" i="11"/>
  <c r="E14" i="11"/>
  <c r="E11" i="11"/>
  <c r="E9" i="9"/>
  <c r="E10" i="9" s="1"/>
  <c r="E13" i="9"/>
  <c r="E14" i="9"/>
  <c r="E16" i="9"/>
  <c r="E17" i="9" s="1"/>
  <c r="E22" i="9"/>
  <c r="E23" i="9"/>
  <c r="E26" i="9"/>
  <c r="E27" i="9" s="1"/>
  <c r="E29" i="9"/>
  <c r="E30" i="9"/>
  <c r="E35" i="9"/>
  <c r="E36" i="9" s="1"/>
  <c r="E41" i="9"/>
  <c r="E42" i="9"/>
  <c r="E24" i="11" l="1"/>
  <c r="E43" i="9"/>
  <c r="F41" i="11" l="1"/>
  <c r="G58" i="11" l="1"/>
  <c r="G60" i="11"/>
  <c r="G61" i="11"/>
  <c r="G62" i="11"/>
  <c r="G63" i="11"/>
  <c r="G64" i="11"/>
  <c r="G65" i="11"/>
  <c r="G66" i="11"/>
  <c r="G67" i="11"/>
  <c r="G68" i="11"/>
  <c r="F54" i="11" l="1"/>
  <c r="L29" i="14" l="1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K30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E30" i="14"/>
  <c r="J30" i="14"/>
  <c r="D30" i="14"/>
  <c r="F30" i="14" l="1"/>
  <c r="L30" i="14"/>
  <c r="F79" i="11"/>
  <c r="F80" i="11" s="1"/>
  <c r="F72" i="11"/>
  <c r="F73" i="11" s="1"/>
  <c r="F69" i="11"/>
  <c r="F58" i="11"/>
  <c r="F51" i="11"/>
  <c r="F46" i="11"/>
  <c r="F43" i="11"/>
  <c r="F34" i="11"/>
  <c r="F28" i="11"/>
  <c r="F29" i="11" s="1"/>
  <c r="F14" i="11"/>
  <c r="F11" i="11"/>
  <c r="F70" i="11" l="1"/>
  <c r="F24" i="11"/>
  <c r="G78" i="11"/>
  <c r="G77" i="11"/>
  <c r="G76" i="11"/>
  <c r="G75" i="11"/>
  <c r="G74" i="11"/>
  <c r="G71" i="11"/>
  <c r="G72" i="11" s="1"/>
  <c r="G73" i="11" s="1"/>
  <c r="G59" i="11"/>
  <c r="G53" i="11"/>
  <c r="G52" i="11"/>
  <c r="G50" i="11"/>
  <c r="G49" i="11"/>
  <c r="G48" i="11"/>
  <c r="G47" i="11"/>
  <c r="G45" i="11"/>
  <c r="G44" i="11"/>
  <c r="G42" i="11"/>
  <c r="G43" i="11" s="1"/>
  <c r="G39" i="11"/>
  <c r="G38" i="11"/>
  <c r="G37" i="11"/>
  <c r="G36" i="11"/>
  <c r="G33" i="11"/>
  <c r="G32" i="11"/>
  <c r="G31" i="11"/>
  <c r="G30" i="11"/>
  <c r="G25" i="11"/>
  <c r="G19" i="11"/>
  <c r="G18" i="11"/>
  <c r="G17" i="11"/>
  <c r="G16" i="11"/>
  <c r="G15" i="11"/>
  <c r="G13" i="11"/>
  <c r="G12" i="11"/>
  <c r="G10" i="11"/>
  <c r="G9" i="11"/>
  <c r="G8" i="11"/>
  <c r="G7" i="11"/>
  <c r="G6" i="11"/>
  <c r="G5" i="11"/>
  <c r="G41" i="11" l="1"/>
  <c r="G46" i="11"/>
  <c r="G79" i="11"/>
  <c r="G80" i="11" s="1"/>
  <c r="G51" i="11"/>
  <c r="G34" i="11"/>
  <c r="G54" i="11"/>
  <c r="G69" i="11"/>
  <c r="G11" i="11"/>
  <c r="F81" i="11"/>
  <c r="G28" i="11"/>
  <c r="G29" i="11" s="1"/>
  <c r="G14" i="11"/>
  <c r="E81" i="11"/>
  <c r="F41" i="9"/>
  <c r="F26" i="9"/>
  <c r="F22" i="9"/>
  <c r="G40" i="9"/>
  <c r="G39" i="9"/>
  <c r="G38" i="9"/>
  <c r="G37" i="9"/>
  <c r="G34" i="9"/>
  <c r="G33" i="9"/>
  <c r="G32" i="9"/>
  <c r="G31" i="9"/>
  <c r="G28" i="9"/>
  <c r="G25" i="9"/>
  <c r="G24" i="9"/>
  <c r="G21" i="9"/>
  <c r="G20" i="9"/>
  <c r="G19" i="9"/>
  <c r="G18" i="9"/>
  <c r="G15" i="9"/>
  <c r="G12" i="9"/>
  <c r="G11" i="9"/>
  <c r="G8" i="9"/>
  <c r="G7" i="9"/>
  <c r="F9" i="9"/>
  <c r="F35" i="9"/>
  <c r="G70" i="11" l="1"/>
  <c r="G24" i="11"/>
  <c r="G35" i="9"/>
  <c r="G9" i="9"/>
  <c r="G41" i="9"/>
  <c r="G26" i="9"/>
  <c r="G22" i="9"/>
  <c r="F13" i="9"/>
  <c r="G81" i="11" l="1"/>
  <c r="G13" i="9"/>
  <c r="F42" i="9"/>
  <c r="F36" i="9"/>
  <c r="F29" i="9"/>
  <c r="F27" i="9"/>
  <c r="F16" i="9"/>
  <c r="F14" i="9"/>
  <c r="G6" i="9"/>
  <c r="F10" i="9" l="1"/>
  <c r="F17" i="9"/>
  <c r="F23" i="9"/>
  <c r="F30" i="9"/>
  <c r="F43" i="9" l="1"/>
  <c r="G14" i="9"/>
  <c r="G29" i="9"/>
  <c r="G16" i="9"/>
  <c r="G42" i="9" l="1"/>
  <c r="G27" i="9"/>
  <c r="G17" i="9"/>
  <c r="G30" i="9"/>
  <c r="G23" i="9"/>
  <c r="G36" i="9"/>
  <c r="G43" i="9" l="1"/>
  <c r="G10" i="9"/>
</calcChain>
</file>

<file path=xl/comments1.xml><?xml version="1.0" encoding="utf-8"?>
<comments xmlns="http://schemas.openxmlformats.org/spreadsheetml/2006/main">
  <authors>
    <author>이여진</author>
  </authors>
  <commentList>
    <comment ref="F18" authorId="0" shapeId="0">
      <text>
        <r>
          <rPr>
            <b/>
            <sz val="9"/>
            <color indexed="81"/>
            <rFont val="돋움"/>
            <family val="3"/>
            <charset val="129"/>
          </rPr>
          <t>이여진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2019.6.20 </t>
        </r>
        <r>
          <rPr>
            <sz val="9"/>
            <color indexed="81"/>
            <rFont val="돋움"/>
            <family val="3"/>
            <charset val="129"/>
          </rPr>
          <t>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운영비소요액</t>
        </r>
        <r>
          <rPr>
            <sz val="9"/>
            <color indexed="81"/>
            <rFont val="Tahoma"/>
            <family val="2"/>
          </rPr>
          <t xml:space="preserve"> 578,794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변경되어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 xml:space="preserve">차추경시반영
</t>
        </r>
      </text>
    </comment>
  </commentList>
</comments>
</file>

<file path=xl/sharedStrings.xml><?xml version="1.0" encoding="utf-8"?>
<sst xmlns="http://schemas.openxmlformats.org/spreadsheetml/2006/main" count="443" uniqueCount="329">
  <si>
    <t>관</t>
  </si>
  <si>
    <t>항</t>
  </si>
  <si>
    <t>목</t>
  </si>
  <si>
    <t>사무비</t>
  </si>
  <si>
    <t>인건비</t>
  </si>
  <si>
    <t>운영비</t>
  </si>
  <si>
    <t>시설비</t>
  </si>
  <si>
    <t>이월금</t>
  </si>
  <si>
    <t>기관운영비</t>
  </si>
  <si>
    <t>공공요금</t>
  </si>
  <si>
    <t>차량비</t>
  </si>
  <si>
    <t>생계비</t>
  </si>
  <si>
    <t>의료비</t>
  </si>
  <si>
    <t>예비비</t>
  </si>
  <si>
    <t>증감액
(B-A)</t>
    <phoneticPr fontId="3" type="noConversion"/>
  </si>
  <si>
    <t>입소자부담금수입</t>
  </si>
  <si>
    <t>입소비용수입</t>
  </si>
  <si>
    <t>사업수입</t>
  </si>
  <si>
    <t>업무추진비</t>
  </si>
  <si>
    <t>보조금수입</t>
  </si>
  <si>
    <t>재산조성비</t>
  </si>
  <si>
    <t>후원금수입</t>
  </si>
  <si>
    <t>전입금</t>
  </si>
  <si>
    <t>잡수입</t>
  </si>
  <si>
    <t>잡지출</t>
  </si>
  <si>
    <t>예비비 및 기타</t>
  </si>
  <si>
    <t>(단위: 원)</t>
    <phoneticPr fontId="1" type="noConversion"/>
  </si>
  <si>
    <t>과목</t>
  </si>
  <si>
    <t>예산액</t>
  </si>
  <si>
    <t>산출내역</t>
  </si>
  <si>
    <t>세목</t>
    <phoneticPr fontId="3" type="noConversion"/>
  </si>
  <si>
    <t>기숙사이용료</t>
  </si>
  <si>
    <t>통근근로인이용료</t>
  </si>
  <si>
    <t>입소비용수입 소계</t>
  </si>
  <si>
    <t>입소자부담금수입 계</t>
    <phoneticPr fontId="3" type="noConversion"/>
  </si>
  <si>
    <t>콩나물사업수입</t>
  </si>
  <si>
    <t>조립사업수입</t>
    <phoneticPr fontId="3" type="noConversion"/>
  </si>
  <si>
    <t>사업수입 소계</t>
  </si>
  <si>
    <t>사업수입 계</t>
    <phoneticPr fontId="3" type="noConversion"/>
  </si>
  <si>
    <t>과년도수입</t>
  </si>
  <si>
    <t>과년도수입 소계</t>
    <phoneticPr fontId="3" type="noConversion"/>
  </si>
  <si>
    <t>과년도수입 계</t>
    <phoneticPr fontId="3" type="noConversion"/>
  </si>
  <si>
    <t>국고보조금</t>
  </si>
  <si>
    <t>경상보조금-인건비</t>
  </si>
  <si>
    <t>경상보조금-운영비</t>
  </si>
  <si>
    <t>기능보강사업보조금</t>
  </si>
  <si>
    <t>기타보조금</t>
  </si>
  <si>
    <t>보조금수입 소계</t>
  </si>
  <si>
    <t>보조금수입 계</t>
    <phoneticPr fontId="3" type="noConversion"/>
  </si>
  <si>
    <t>지정후원금</t>
  </si>
  <si>
    <t>비지정후원금</t>
  </si>
  <si>
    <t>후원금수입 소계</t>
  </si>
  <si>
    <t>후원금수입 계</t>
    <phoneticPr fontId="3" type="noConversion"/>
  </si>
  <si>
    <t>법인전입금</t>
  </si>
  <si>
    <t>전입금 소계</t>
  </si>
  <si>
    <t>전입금 계</t>
    <phoneticPr fontId="3" type="noConversion"/>
  </si>
  <si>
    <t>이월금</t>
    <phoneticPr fontId="3" type="noConversion"/>
  </si>
  <si>
    <t>전년도이월금</t>
  </si>
  <si>
    <t>전년도이월금
(후원금)</t>
  </si>
  <si>
    <t>전년도이월금
(후원금)</t>
    <phoneticPr fontId="3" type="noConversion"/>
  </si>
  <si>
    <t>이월금 소계</t>
    <phoneticPr fontId="3" type="noConversion"/>
  </si>
  <si>
    <t>이월금 계</t>
    <phoneticPr fontId="3" type="noConversion"/>
  </si>
  <si>
    <t>불용품매각대</t>
    <phoneticPr fontId="3" type="noConversion"/>
  </si>
  <si>
    <t>기타예금이자수입</t>
  </si>
  <si>
    <t>기타잡수입</t>
  </si>
  <si>
    <t>식대수입</t>
  </si>
  <si>
    <t>잡수입 소계</t>
  </si>
  <si>
    <t>잡수입 계</t>
    <phoneticPr fontId="3" type="noConversion"/>
  </si>
  <si>
    <t>총  계</t>
    <phoneticPr fontId="3" type="noConversion"/>
  </si>
  <si>
    <t>급여</t>
  </si>
  <si>
    <t>제수당</t>
  </si>
  <si>
    <t>일용잡급</t>
  </si>
  <si>
    <t>퇴직금 및 퇴직적립금</t>
  </si>
  <si>
    <t>사회보험부담금</t>
  </si>
  <si>
    <t>기타후생경비</t>
  </si>
  <si>
    <t>인건비 소계</t>
  </si>
  <si>
    <t>회의비</t>
  </si>
  <si>
    <t>업무추진비 소계</t>
  </si>
  <si>
    <t>여비</t>
  </si>
  <si>
    <t>수용비 및 수수료</t>
  </si>
  <si>
    <t>제세공과금</t>
  </si>
  <si>
    <t>기타운영비</t>
  </si>
  <si>
    <t>운영비 소계</t>
  </si>
  <si>
    <t>자산취득비</t>
  </si>
  <si>
    <t>시설장비유지비</t>
  </si>
  <si>
    <t>시설비 소계</t>
  </si>
  <si>
    <t>수용기관경비</t>
  </si>
  <si>
    <t>연료비</t>
  </si>
  <si>
    <t>직업재활사업비</t>
  </si>
  <si>
    <t>근로사업비</t>
  </si>
  <si>
    <t>근로인급여</t>
  </si>
  <si>
    <t>근로인제수당</t>
  </si>
  <si>
    <t>근로인퇴직적립금</t>
  </si>
  <si>
    <t>기숙사운영비</t>
  </si>
  <si>
    <t>기숙사프로그램비</t>
  </si>
  <si>
    <t>콩나물원료구입비</t>
  </si>
  <si>
    <t>콩나물부자재비</t>
  </si>
  <si>
    <t>콩나물일용직고용비</t>
  </si>
  <si>
    <t>콩나물운영비</t>
  </si>
  <si>
    <t>콩나물공공요금</t>
  </si>
  <si>
    <t>콩나물임대료</t>
  </si>
  <si>
    <t>콩나물유류대</t>
  </si>
  <si>
    <t>콩나물차량기타비용</t>
  </si>
  <si>
    <t>잡지출 소계</t>
  </si>
  <si>
    <t>반환금</t>
  </si>
  <si>
    <t>예비비 및 기타 소계</t>
  </si>
  <si>
    <t>문화교육프로그램비</t>
    <phoneticPr fontId="1" type="noConversion"/>
  </si>
  <si>
    <t>문화교육프로그램비</t>
    <phoneticPr fontId="1" type="noConversion"/>
  </si>
  <si>
    <t>전년도이월금(보조금)</t>
    <phoneticPr fontId="1" type="noConversion"/>
  </si>
  <si>
    <t>전년도이월금(자부담)</t>
    <phoneticPr fontId="1" type="noConversion"/>
  </si>
  <si>
    <t>전년도이월금
(사업수입)</t>
    <phoneticPr fontId="1" type="noConversion"/>
  </si>
  <si>
    <t xml:space="preserve"> 통근근로인이용료 110,000원*11명*12개월=14,520,000원
                           60,000원*29명*12개월=20,880,000원</t>
    <phoneticPr fontId="1" type="noConversion"/>
  </si>
  <si>
    <t xml:space="preserve"> 기숙사이용료 미수금</t>
    <phoneticPr fontId="1" type="noConversion"/>
  </si>
  <si>
    <t xml:space="preserve"> CMS 후원금 등</t>
    <phoneticPr fontId="1" type="noConversion"/>
  </si>
  <si>
    <t xml:space="preserve"> 부품조립 1,000,000원*12개월=12,000,000원</t>
    <phoneticPr fontId="1" type="noConversion"/>
  </si>
  <si>
    <t xml:space="preserve"> 직원 점심식대 등 825,000원*12개월=9,900,000원
                    30,000원*4명*12개월=1,440,000원</t>
    <phoneticPr fontId="1" type="noConversion"/>
  </si>
  <si>
    <t>(단위: 원)</t>
    <phoneticPr fontId="1" type="noConversion"/>
  </si>
  <si>
    <t>증감액
(B-A)</t>
    <phoneticPr fontId="3" type="noConversion"/>
  </si>
  <si>
    <t>세목</t>
    <phoneticPr fontId="3" type="noConversion"/>
  </si>
  <si>
    <t>-건강진단비, 직원포상 등 복리후생비</t>
    <phoneticPr fontId="1" type="noConversion"/>
  </si>
  <si>
    <t>-사업추진을 위한 업무비 200,000원*12개월=2,400,000원(선진지견학포함)</t>
    <phoneticPr fontId="1" type="noConversion"/>
  </si>
  <si>
    <t>-전기요금2,300,000원*12개월=27,600,000원
-전화요금 500,000원*12개월=6,000,000원
-상하수도요금 250,000원*12개월=3,000,000원
-우편요금 50,000원*12개월=600,000원</t>
    <phoneticPr fontId="1" type="noConversion"/>
  </si>
  <si>
    <t>-유류대 400,000원*12개월=4,800,000원
-차량수리 및 검사비 2,000,000원</t>
    <phoneticPr fontId="1" type="noConversion"/>
  </si>
  <si>
    <t>교육훈련비</t>
    <phoneticPr fontId="3" type="noConversion"/>
  </si>
  <si>
    <t>사무비 계</t>
    <phoneticPr fontId="3" type="noConversion"/>
  </si>
  <si>
    <t>시설비</t>
    <phoneticPr fontId="3" type="noConversion"/>
  </si>
  <si>
    <t>자산취득비</t>
    <phoneticPr fontId="3" type="noConversion"/>
  </si>
  <si>
    <t>재산조성비 계</t>
    <phoneticPr fontId="3" type="noConversion"/>
  </si>
  <si>
    <t>사업비</t>
    <phoneticPr fontId="3" type="noConversion"/>
  </si>
  <si>
    <t>생계비</t>
    <phoneticPr fontId="1" type="noConversion"/>
  </si>
  <si>
    <t>-일일급식2,400원×110명×21일×12월=66,528,000원
-김장비 2,000,000원</t>
    <phoneticPr fontId="1" type="noConversion"/>
  </si>
  <si>
    <t>-이용인상비약품구입비 40,000원*12개월=480,000원
-이용인의료지원비 30,000원*12개월=360,000원</t>
    <phoneticPr fontId="1" type="noConversion"/>
  </si>
  <si>
    <t>사회심리재활사업비</t>
    <phoneticPr fontId="1" type="noConversion"/>
  </si>
  <si>
    <t>교육재활사업비</t>
    <phoneticPr fontId="1" type="noConversion"/>
  </si>
  <si>
    <t>사업비</t>
    <phoneticPr fontId="1" type="noConversion"/>
  </si>
  <si>
    <t>-작업표본평가(외부의뢰) 20,000원×10명=200,000원</t>
    <phoneticPr fontId="1" type="noConversion"/>
  </si>
  <si>
    <t>직업재활사업비 소계</t>
    <phoneticPr fontId="3" type="noConversion"/>
  </si>
  <si>
    <t>공동모금회사업비</t>
    <phoneticPr fontId="3" type="noConversion"/>
  </si>
  <si>
    <t>공동모금회사업비 소계</t>
    <phoneticPr fontId="3" type="noConversion"/>
  </si>
  <si>
    <t>홍보비</t>
    <phoneticPr fontId="3" type="noConversion"/>
  </si>
  <si>
    <t>지역연계사업비</t>
    <phoneticPr fontId="3" type="noConversion"/>
  </si>
  <si>
    <t>홍보사업비 소계</t>
    <phoneticPr fontId="3" type="noConversion"/>
  </si>
  <si>
    <t>근로사업비</t>
    <phoneticPr fontId="3" type="noConversion"/>
  </si>
  <si>
    <t>-근로인 50명 기본급여</t>
    <phoneticPr fontId="1" type="noConversion"/>
  </si>
  <si>
    <t>-근로인 21명 제수당</t>
    <phoneticPr fontId="1" type="noConversion"/>
  </si>
  <si>
    <t>근로사업비 소계</t>
    <phoneticPr fontId="3" type="noConversion"/>
  </si>
  <si>
    <t>기숙사사업비 소계</t>
    <phoneticPr fontId="3" type="noConversion"/>
  </si>
  <si>
    <t>통근사업비 소계</t>
    <phoneticPr fontId="3" type="noConversion"/>
  </si>
  <si>
    <t>-임대료 3,000,000원*12개월=36,000,000원</t>
    <phoneticPr fontId="1" type="noConversion"/>
  </si>
  <si>
    <t>용차대여비</t>
    <phoneticPr fontId="3" type="noConversion"/>
  </si>
  <si>
    <t>사업비 계</t>
    <phoneticPr fontId="3" type="noConversion"/>
  </si>
  <si>
    <t>부채상환금</t>
    <phoneticPr fontId="3" type="noConversion"/>
  </si>
  <si>
    <t>원금상환금</t>
    <phoneticPr fontId="3" type="noConversion"/>
  </si>
  <si>
    <t>-콩나물증축공사지원비 선급금 상환 4,166,666원*11개월=45,833,326원</t>
    <phoneticPr fontId="1" type="noConversion"/>
  </si>
  <si>
    <t>부채상환금 소계</t>
    <phoneticPr fontId="3" type="noConversion"/>
  </si>
  <si>
    <t>부채상환금 계</t>
    <phoneticPr fontId="3" type="noConversion"/>
  </si>
  <si>
    <t>잡지출</t>
    <phoneticPr fontId="3" type="noConversion"/>
  </si>
  <si>
    <t>잡지출 계</t>
    <phoneticPr fontId="3" type="noConversion"/>
  </si>
  <si>
    <t>예비비</t>
    <phoneticPr fontId="3" type="noConversion"/>
  </si>
  <si>
    <t>반환금</t>
    <phoneticPr fontId="3" type="noConversion"/>
  </si>
  <si>
    <t>예비비 및 기타 계</t>
    <phoneticPr fontId="3" type="noConversion"/>
  </si>
  <si>
    <t>총  계</t>
    <phoneticPr fontId="3" type="noConversion"/>
  </si>
  <si>
    <t xml:space="preserve"> 기숙사이용료  440,000원*1명*12개월=5,280,000원
                      490,000원*2명*12개월=11,760,000원
                      500,000원*6명*12개월=36,000,000원
                      550,000원*3명*12개월=19,800,000원                                                                  </t>
    <phoneticPr fontId="1" type="noConversion"/>
  </si>
  <si>
    <t>-출장 교통비 등 100,000원*12월=1,200,000원</t>
    <phoneticPr fontId="1" type="noConversion"/>
  </si>
  <si>
    <t>-사무용품비 600,000원*12개월=7,200,000원
-소규모수리비 250,000원*12개월=3,000,000원
-보안시스템유지비 110,000원*12개월=1,320,000원
-cms유지비 150,000원*12개월=1,800,000원
-기타 수용비 및 수수료 300,000원*12개월=3,600,000원
-회계및세무자문용역비 330,000원*12개월=3,960,000원
-정수기렌탈료 196,000원*12개월=2,352,000원</t>
    <phoneticPr fontId="1" type="noConversion"/>
  </si>
  <si>
    <t>콩나물사업비</t>
    <phoneticPr fontId="1" type="noConversion"/>
  </si>
  <si>
    <t>콩나물사업비</t>
    <phoneticPr fontId="3" type="noConversion"/>
  </si>
  <si>
    <t xml:space="preserve">홍보사업비
</t>
    <phoneticPr fontId="1" type="noConversion"/>
  </si>
  <si>
    <t>콩나물사업비 소계</t>
    <phoneticPr fontId="3" type="noConversion"/>
  </si>
  <si>
    <t>-연료비 300,000원*12개월=3,600,000원</t>
    <phoneticPr fontId="1" type="noConversion"/>
  </si>
  <si>
    <t>-물품구입비 등 100,000원*12개월=1,200,000원</t>
    <phoneticPr fontId="1" type="noConversion"/>
  </si>
  <si>
    <t xml:space="preserve">-조립훈련 부자재 구입비 20,000원x12개월=240,000원                                                          </t>
    <phoneticPr fontId="1" type="noConversion"/>
  </si>
  <si>
    <t>조립훈련사업비</t>
    <phoneticPr fontId="1" type="noConversion"/>
  </si>
  <si>
    <t>작업평가비</t>
    <phoneticPr fontId="1" type="noConversion"/>
  </si>
  <si>
    <t xml:space="preserve">-박람회 참석 30,000원x4명=120,000원
-전단지 제작 110,000원(500장)                                                                                                                                                                                                                                                                  -작업공정흐름도,직무분석표게시판 구입비 500,000원 </t>
    <phoneticPr fontId="1" type="noConversion"/>
  </si>
  <si>
    <t xml:space="preserve">통근사업비
</t>
    <phoneticPr fontId="3" type="noConversion"/>
  </si>
  <si>
    <t xml:space="preserve">통근사업비
</t>
    <phoneticPr fontId="1" type="noConversion"/>
  </si>
  <si>
    <t xml:space="preserve">통근사업비
</t>
    <phoneticPr fontId="1" type="noConversion"/>
  </si>
  <si>
    <t>-인건비 150,000원*2명*7건=2,100,000원</t>
    <phoneticPr fontId="1" type="noConversion"/>
  </si>
  <si>
    <t>-소식지 제작비  1,900,000원*4회=7,600,000원
-소식지발송 우편요금 600,000원*4회=2,400,000원
-리플렛 제작비 2,500원*3,000부=7,500,000원
-기념품 제작비 1,000원*2,000개=2,000,000원
-후원인 선물 구입비 6,000,000원
-후원인 선물 택배비 4,000원*450명=1,800,000원
-홈페이지 제작 및 관리 2,000,000원</t>
    <phoneticPr fontId="1" type="noConversion"/>
  </si>
  <si>
    <t>-제주여행  370,000원*13명=4,810,000원
-문화나들이  30,000원*12명=360,000원
-에어로빅 90,000원*12개월=1,080,000원
-주말자립생활지원 프로그램비 3,840,000원              
  *외식 8,000원*6명*2회*25주=2,400,000원
  *식재료구매 2,400원*4식*6명*25주=1,440,000원
-가족 카드 쓰기 100,000원*2회=200,000원
-계절행사(식목, 연말) 20.000원*12명= 240,000원</t>
    <phoneticPr fontId="1" type="noConversion"/>
  </si>
  <si>
    <t>-전기 요금 2,000,000원×12개월=24,000,000원
-상수도 요금1,000,000원×12개월=12,000,000원</t>
    <phoneticPr fontId="1" type="noConversion"/>
  </si>
  <si>
    <t>-50,000원*2명*7일*12개월=8,400,000원</t>
    <phoneticPr fontId="1" type="noConversion"/>
  </si>
  <si>
    <t>-봉지구입(풀무원) 70원×2,300개×30일×12개월=57,960,000원
-봉지구입(아이쿱) 70원×2,500개×30일×12개월=63,000,000원
-봉지구입(기타) 70원×1,200개×30일×12개월=30,240,000원
-포장부자재(박스구입) 700원×100개×30일×12개월=25,200,000원
-포장부자재(포장기잉크,테이프결속끈, 결속끈, 비닐 등)
   40,000원×30일×12개월=14,400,000원</t>
    <phoneticPr fontId="1" type="noConversion"/>
  </si>
  <si>
    <t>-주유비 200,000원×12개월=2,400,000원</t>
    <phoneticPr fontId="1" type="noConversion"/>
  </si>
  <si>
    <t>콩나물차량제세공과금</t>
    <phoneticPr fontId="1" type="noConversion"/>
  </si>
  <si>
    <t>-보험료 및 자동차세 1,200,000원×3대=3,600,000원</t>
    <phoneticPr fontId="1" type="noConversion"/>
  </si>
  <si>
    <t>-차량수리 및 자동차검사비 200,000원×12개월=2.400,000원</t>
    <phoneticPr fontId="1" type="noConversion"/>
  </si>
  <si>
    <t>-풀무원 납품 6,900,000원*12개월=82,800,000원
-아이쿱 외2 업체 7,500,000원*12개월=90,000,000원</t>
    <phoneticPr fontId="1" type="noConversion"/>
  </si>
  <si>
    <t>-원두구입(풀무원) 6,500원×200kg×30일×12개월=468,000,000원
-원두구입(아이쿱) 6,500원×160kg×30일×12개월=374,400,000원
-원두구입(기타) 6,500원×80kg×30일×12개월=187,200,000원
-콩 운반비용 250,000원×12회=3,000,000원</t>
    <phoneticPr fontId="1" type="noConversion"/>
  </si>
  <si>
    <t>-배송통행료 50,000원×12개월=600,000원
-납품처 물류센터 이용료(풀무원 P박스, 빠레트 등) 800,000원×12개월=9,600,000원
-소모품구입비 100,000원×12개월=1,200,000원
-간식 및 조식비 450,000원×12개월=5,400,000원
-원두 구매 및 업체 방문비 70,000원*12개월=840,000원
-재배실 및 자동화기기 유지보수비 1,500,000원×12개월=18,000,000원
-수질검사 276,000×6회=1,656,000원
-잔류농약검사 240,000×20회=4,800,000원
-노로바이러스검사 900,000×1회=900,000원 
-인증서(GAP,ISO22000 등) 갱신 1,300,000원</t>
    <phoneticPr fontId="1" type="noConversion"/>
  </si>
  <si>
    <t xml:space="preserve"> 풀무원 81,280,000원*12개월=975,360,000원
아이쿱생협 64,870,000원*12개월=778,440,000원
 두레생협 22,500,000원*12개월=270,000,000원
 행복중심생협 7,100,000원*12개월=85,200,000원
 기  타 2,000,000원*12개월=24,000,000원</t>
    <phoneticPr fontId="1" type="noConversion"/>
  </si>
  <si>
    <t>직업훈련사업비
(2018 작물재배사업비)</t>
    <phoneticPr fontId="1" type="noConversion"/>
  </si>
  <si>
    <t>-소모품비(가사관리, 의료비) 140,000원*12월=1,680,000원
-정수기렌탈비, 스카이라이프 등 125,000원*12개월=1,500,000원</t>
    <phoneticPr fontId="1" type="noConversion"/>
  </si>
  <si>
    <t>-팀회의비 25,000원*20명*2회=1,000,000원
-팀워크숍 50,000원*20명=1,000,000원
-팀장회의 25,000원*8명=200,000원
-팀장워크숍 1,000,000원*2회=2,000,000원                                                                           -전체직원회의 2,000원*20명*2회=160,000원
-전체직원워크숍 100,000원*20명=2,000,000원
-운영위원회 25,000원*8명*4회=800,000원</t>
    <phoneticPr fontId="1" type="noConversion"/>
  </si>
  <si>
    <t>-공동모금회사업비 계정 삭제</t>
    <phoneticPr fontId="1" type="noConversion"/>
  </si>
  <si>
    <t>(단위:원)</t>
  </si>
  <si>
    <t>세입</t>
  </si>
  <si>
    <t>세출</t>
  </si>
  <si>
    <t>증감액
(B-A)</t>
  </si>
  <si>
    <t>기숙사이용료 등</t>
  </si>
  <si>
    <t>급여 등</t>
  </si>
  <si>
    <t>입소자부담금 수입 계</t>
  </si>
  <si>
    <t>기관운영비 등</t>
  </si>
  <si>
    <t>콩나물사업수입 등</t>
  </si>
  <si>
    <t>수용비 및 수수료 등</t>
  </si>
  <si>
    <t>사업수입 계</t>
  </si>
  <si>
    <t>사무비 계</t>
  </si>
  <si>
    <t>과년도수입 계</t>
  </si>
  <si>
    <t>재산조성비 계</t>
  </si>
  <si>
    <t>보조금수입 계</t>
  </si>
  <si>
    <t>사업비</t>
  </si>
  <si>
    <t>생계비 등</t>
  </si>
  <si>
    <t>공동모금회사업비</t>
  </si>
  <si>
    <t>후원금수입 계</t>
  </si>
  <si>
    <t>홍보사업비</t>
  </si>
  <si>
    <t>차입금</t>
  </si>
  <si>
    <t>기타차입금</t>
  </si>
  <si>
    <t>차입금 계</t>
  </si>
  <si>
    <t>기숙사사업비</t>
  </si>
  <si>
    <t>통근사업비</t>
  </si>
  <si>
    <t>전입금 계</t>
  </si>
  <si>
    <t>사업비 계</t>
  </si>
  <si>
    <t>이월금 계</t>
  </si>
  <si>
    <t>부채상환금</t>
  </si>
  <si>
    <t>원금상환금</t>
  </si>
  <si>
    <t>기타예금이자수입 등</t>
  </si>
  <si>
    <t>부채상환금 계</t>
  </si>
  <si>
    <t>잡수입 계</t>
  </si>
  <si>
    <t>잡지출 계</t>
  </si>
  <si>
    <t>예비비 및 기타 계</t>
  </si>
  <si>
    <t>총계</t>
  </si>
  <si>
    <t>발달장애인 직업재활시설</t>
    <phoneticPr fontId="1" type="noConversion"/>
  </si>
  <si>
    <t>우리마을</t>
    <phoneticPr fontId="1" type="noConversion"/>
  </si>
  <si>
    <t>기타보조금</t>
    <phoneticPr fontId="1" type="noConversion"/>
  </si>
  <si>
    <t>총계</t>
    <phoneticPr fontId="1" type="noConversion"/>
  </si>
  <si>
    <t>직업재활사업비</t>
    <phoneticPr fontId="1" type="noConversion"/>
  </si>
  <si>
    <t>홍보사업비</t>
    <phoneticPr fontId="1" type="noConversion"/>
  </si>
  <si>
    <t xml:space="preserve">기숙사사업비
</t>
    <phoneticPr fontId="3" type="noConversion"/>
  </si>
  <si>
    <t xml:space="preserve">기숙사사업비
</t>
    <phoneticPr fontId="1" type="noConversion"/>
  </si>
  <si>
    <t>콩나물사업비</t>
    <phoneticPr fontId="1" type="noConversion"/>
  </si>
  <si>
    <t>운영비</t>
    <phoneticPr fontId="1" type="noConversion"/>
  </si>
  <si>
    <t>직업재활사업비</t>
    <phoneticPr fontId="1" type="noConversion"/>
  </si>
  <si>
    <t>-이용인자치월례회의 간식비 2,000원x55명x6회=660,000원                                                      -직업탐방 10,000원x5명=50,000원
-종무식행사 전시회 준비비 100,000원
-떡국나누기 등 지역사회 연계활동 300,000원</t>
    <phoneticPr fontId="1" type="noConversion"/>
  </si>
  <si>
    <t>근로인사회보험부담금</t>
    <phoneticPr fontId="1" type="noConversion"/>
  </si>
  <si>
    <t>-통근차량 유류대 300,000원*12개월=3,600,000원
-제세공과금 및 자동차세 2,000,000원
-차량수리 및 검사비 등 2,000,000원</t>
    <phoneticPr fontId="1" type="noConversion"/>
  </si>
  <si>
    <t>-사회복지보수교육 60,000원*16명=960,000원
-직원별 전문교육 100,000원*20명=2,000,000원
-직무관련 전문교육 200,000원*8회=1,600,000원
-법인연수 70,000원*20명=1,400,000원</t>
    <phoneticPr fontId="1" type="noConversion"/>
  </si>
  <si>
    <t>교육재활사업비</t>
    <phoneticPr fontId="1" type="noConversion"/>
  </si>
  <si>
    <t>1. 편성개요</t>
    <phoneticPr fontId="1" type="noConversion"/>
  </si>
  <si>
    <t>가. 추경예산의 필요성</t>
    <phoneticPr fontId="1" type="noConversion"/>
  </si>
  <si>
    <t>2) 전년도이월금 반영으로 세입, 세출요소 발생</t>
    <phoneticPr fontId="1" type="noConversion"/>
  </si>
  <si>
    <t>3) 지정후원금 반영으로 세입, 세출요소 발생</t>
    <phoneticPr fontId="1" type="noConversion"/>
  </si>
  <si>
    <t>나. 추경예산의 주요내용</t>
    <phoneticPr fontId="1" type="noConversion"/>
  </si>
  <si>
    <t>2. 예산총칙</t>
    <phoneticPr fontId="1" type="noConversion"/>
  </si>
  <si>
    <t>제2조  세입, 세출의 명세는 세입, 세출 예산서와 같다</t>
    <phoneticPr fontId="1" type="noConversion"/>
  </si>
  <si>
    <t>1. 세입의 주요 재원은 다음과 같다. (관 단위)</t>
    <phoneticPr fontId="1" type="noConversion"/>
  </si>
  <si>
    <t>2. 세출의 내용은 다음과 같다. (관 단위)</t>
    <phoneticPr fontId="1" type="noConversion"/>
  </si>
  <si>
    <t>제3조  예산 성립 후에 생긴 사유로 인하여 이미 성립된 예산의 변경이 필요할 때에는
         사회복지법인 재무회계규칙 제 10조 및 제 11조의 규정에 의한 절차에 준하여
         추가경정예을 편성하여 확정한다.</t>
    <phoneticPr fontId="1" type="noConversion"/>
  </si>
  <si>
    <t>제4조  관, 항, 목 간의 예산전용은 사회복지법인 재무회계규칙 제 16조에 의거하여 전용할 수
         있으며, 관간의 전용은 이사회의 의결을 거쳐 관할 시장, 군수, 구청장의 승인을 얻어야
         하고, 동일관내의 항간의 전용은 이사회의 의결을 거쳐야 하며, 동일항내의 목간 전용은 
         내부결제를 통하여 승인을 얻는다.</t>
    <phoneticPr fontId="1" type="noConversion"/>
  </si>
  <si>
    <t>제5조  재무회계규칙 제 18조 특정목적사업 예산은 2회계연도 이상에 걸쳐서 그 재원을 조달할
         필요가 있을 때에는 특정목적사업을 위해 적립금으로 적립할 수 있다는 근거에 의해 
         우리마을에 필요한 수선충당금을 정립하도록 한다.</t>
    <phoneticPr fontId="1" type="noConversion"/>
  </si>
  <si>
    <t>제6조  국가 또는 지방자치단체로부터 교부된 보조금 및 지정후원금, 수익자부담경비 등은
         추가경정예산의 성립 이전이라도 보조 및 후원목적에 적절한 경우 먼저 사용할 수 
         있으며, 이는 차기 추가경정 예산에 반영하여야 한다.</t>
    <phoneticPr fontId="1" type="noConversion"/>
  </si>
  <si>
    <t>제6조  기타 관련사항은 사회복지법인 재무회계규칙에 따른다.</t>
    <phoneticPr fontId="1" type="noConversion"/>
  </si>
  <si>
    <t>2019년도 제1차 추가경정 예산 개요</t>
    <phoneticPr fontId="1" type="noConversion"/>
  </si>
  <si>
    <t>1) 2019년도 인천시 사회복지시설운영공통지침 인건비 및 운영비 반영으로 세입,세출요소 발생</t>
    <phoneticPr fontId="1" type="noConversion"/>
  </si>
  <si>
    <t xml:space="preserve">  ▣ 우리마을</t>
    <phoneticPr fontId="1" type="noConversion"/>
  </si>
  <si>
    <t>2019년 1차 추경 예산(안)</t>
    <phoneticPr fontId="1" type="noConversion"/>
  </si>
  <si>
    <t>2019년 우리마을 1차 추경 예산서 총괄표</t>
    <phoneticPr fontId="1" type="noConversion"/>
  </si>
  <si>
    <t xml:space="preserve">당초 예산(A) </t>
    <phoneticPr fontId="1" type="noConversion"/>
  </si>
  <si>
    <t>추경 예산(B)</t>
    <phoneticPr fontId="1" type="noConversion"/>
  </si>
  <si>
    <t>2019년 우리마을 1차 추경 세입 예산서</t>
    <phoneticPr fontId="1" type="noConversion"/>
  </si>
  <si>
    <t>2019년 우리마을 1차 추경 세출예산서</t>
    <phoneticPr fontId="1" type="noConversion"/>
  </si>
  <si>
    <t>당초 예산(A)</t>
    <phoneticPr fontId="3" type="noConversion"/>
  </si>
  <si>
    <t>변경 예산(B)</t>
    <phoneticPr fontId="3" type="noConversion"/>
  </si>
  <si>
    <t xml:space="preserve"> 사무실 바닥 교체 공사 </t>
    <phoneticPr fontId="1" type="noConversion"/>
  </si>
  <si>
    <t xml:space="preserve"> 2019년 사업수입 이월금</t>
    <phoneticPr fontId="1" type="noConversion"/>
  </si>
  <si>
    <t xml:space="preserve"> 2019년 자부담 이월금</t>
    <phoneticPr fontId="1" type="noConversion"/>
  </si>
  <si>
    <t xml:space="preserve"> 2019년 후원금 이월금</t>
    <phoneticPr fontId="1" type="noConversion"/>
  </si>
  <si>
    <r>
      <t xml:space="preserve">-강화군사회보장협의체 장애인분과 나들이 등 2.000,000원
-전체 직원연수 6,000,000원                                                                                                 -종무식 25,000원*100명=2.500,000원
</t>
    </r>
    <r>
      <rPr>
        <sz val="9"/>
        <color rgb="FFFF0000"/>
        <rFont val="굴림"/>
        <family val="3"/>
        <charset val="129"/>
      </rPr>
      <t>-코닝정밀소재 지정기탁 나들이사업 15,000,000원</t>
    </r>
    <phoneticPr fontId="1" type="noConversion"/>
  </si>
  <si>
    <t xml:space="preserve"> 2019년 인천시 장애인직업재활시설 종사자 인건비 지급기준</t>
    <phoneticPr fontId="1" type="noConversion"/>
  </si>
  <si>
    <t>복지점수</t>
    <phoneticPr fontId="1" type="noConversion"/>
  </si>
  <si>
    <t>-직원급량비50,000*12개월=600,000원
-피복비 60,000원*5명*2회=600,000원</t>
    <phoneticPr fontId="1" type="noConversion"/>
  </si>
  <si>
    <r>
      <rPr>
        <sz val="9"/>
        <color rgb="FFFF0000"/>
        <rFont val="굴림"/>
        <family val="3"/>
        <charset val="129"/>
      </rPr>
      <t>- 종사자 복지점수 3,150,000원</t>
    </r>
    <phoneticPr fontId="1" type="noConversion"/>
  </si>
  <si>
    <r>
      <t xml:space="preserve"> </t>
    </r>
    <r>
      <rPr>
        <sz val="9"/>
        <color rgb="FFFF0000"/>
        <rFont val="굴림"/>
        <family val="3"/>
        <charset val="129"/>
      </rPr>
      <t>직업재활팀 30,000원*28명*12개월=10,080,000원</t>
    </r>
    <r>
      <rPr>
        <sz val="9"/>
        <rFont val="굴림"/>
        <family val="3"/>
        <charset val="129"/>
      </rPr>
      <t xml:space="preserve">
 </t>
    </r>
    <r>
      <rPr>
        <sz val="9"/>
        <color theme="1"/>
        <rFont val="굴림"/>
        <family val="3"/>
        <charset val="129"/>
      </rPr>
      <t>기숙사 제주여행 자부담 200,000원*10명=2,000,000원</t>
    </r>
    <phoneticPr fontId="1" type="noConversion"/>
  </si>
  <si>
    <r>
      <t xml:space="preserve"> 직원기숙사이용료 90,000원*7명*12개월=7,560,000원
 </t>
    </r>
    <r>
      <rPr>
        <sz val="9"/>
        <color rgb="FFFF0000"/>
        <rFont val="굴림"/>
        <family val="3"/>
        <charset val="129"/>
      </rPr>
      <t>일자리안정자금 73,800,000원</t>
    </r>
    <phoneticPr fontId="1" type="noConversion"/>
  </si>
  <si>
    <r>
      <t xml:space="preserve"> 2019년 인천시 장애인직업재활시설 관리운영비 지원기준
</t>
    </r>
    <r>
      <rPr>
        <sz val="9"/>
        <color rgb="FFFF0000"/>
        <rFont val="굴림"/>
        <family val="3"/>
        <charset val="129"/>
      </rPr>
      <t>(운영비인상액 : 4,024,000원)</t>
    </r>
    <r>
      <rPr>
        <sz val="9"/>
        <rFont val="굴림"/>
        <family val="3"/>
        <charset val="129"/>
      </rPr>
      <t xml:space="preserve">
</t>
    </r>
    <r>
      <rPr>
        <sz val="9"/>
        <color rgb="FFFF0000"/>
        <rFont val="굴림"/>
        <family val="3"/>
        <charset val="129"/>
      </rPr>
      <t>보조금직원 복지점수 2,200,000원</t>
    </r>
    <phoneticPr fontId="1" type="noConversion"/>
  </si>
  <si>
    <r>
      <t xml:space="preserve"> 공동모금회 지정기탁금(코닝정밀소재) 15,000,000원
</t>
    </r>
    <r>
      <rPr>
        <sz val="9"/>
        <color rgb="FFFF0000"/>
        <rFont val="굴림"/>
        <family val="3"/>
        <charset val="129"/>
      </rPr>
      <t xml:space="preserve"> 초록우산 어린이재단 기능보강(현대자동차)   20,000,000원
 공동모금회 지정기탁금(한국수출입은행) 50,000,000원</t>
    </r>
    <phoneticPr fontId="1" type="noConversion"/>
  </si>
  <si>
    <t xml:space="preserve"> 2019년 법인 기관발전기금 지원금</t>
    <phoneticPr fontId="1" type="noConversion"/>
  </si>
  <si>
    <r>
      <rPr>
        <sz val="9"/>
        <color rgb="FFFF0000"/>
        <rFont val="굴림"/>
        <family val="3"/>
        <charset val="129"/>
      </rPr>
      <t xml:space="preserve"> 2019년 보조금 이월금
 2019년 기능보강사업 이월금</t>
    </r>
    <phoneticPr fontId="1" type="noConversion"/>
  </si>
  <si>
    <r>
      <t xml:space="preserve">-자동차보험료 등 2,500,000원
-인직협 회비 및 기타 제세공과금 3,500,000원
</t>
    </r>
    <r>
      <rPr>
        <sz val="9"/>
        <color rgb="FFFF0000"/>
        <rFont val="굴림"/>
        <family val="3"/>
        <charset val="129"/>
      </rPr>
      <t>- 종합보험 가입 3,000,000원(미소금융 지원종료)</t>
    </r>
    <phoneticPr fontId="1" type="noConversion"/>
  </si>
  <si>
    <r>
      <t xml:space="preserve">-소모품비100,000원×12월=1,200,000원
-생일선물비:5,000원×50명=250,000원
</t>
    </r>
    <r>
      <rPr>
        <sz val="9"/>
        <color rgb="FFFF0000"/>
        <rFont val="굴림"/>
        <family val="3"/>
        <charset val="129"/>
      </rPr>
      <t>- 식당 조리실 조리도구 구입 663,000원</t>
    </r>
    <phoneticPr fontId="1" type="noConversion"/>
  </si>
  <si>
    <t>-전년도이월금 반영으로 감소</t>
    <phoneticPr fontId="1" type="noConversion"/>
  </si>
  <si>
    <t>2019 인천시 장애인직업재활시설 종사자 인건비 지원기준</t>
    <phoneticPr fontId="1" type="noConversion"/>
  </si>
  <si>
    <t>2019 인천시 장애인직업재활시설 종사자 인건비 지원기준</t>
    <phoneticPr fontId="1" type="noConversion"/>
  </si>
  <si>
    <t>-종사자 퇴직적립금5,937,500원*12개월</t>
    <phoneticPr fontId="1" type="noConversion"/>
  </si>
  <si>
    <r>
      <t xml:space="preserve">-성·인권교육 강사비 200,000원x2시간x5회=2,000,000원                                                                -성·인권교육 간식비 2,000원x55명x5회=550,000원                                                                 -개인정보보호에관한교육 간식비 2,000원x55명=110,000원                                             
-장애인식개선교육 간식비 2,000원x55명=110,000원                                                                        -부모교육(모임) 간식비 2,000원x29명=58,000원 
</t>
    </r>
    <r>
      <rPr>
        <sz val="9"/>
        <color rgb="FFFF0000"/>
        <rFont val="굴림"/>
        <family val="3"/>
        <charset val="129"/>
      </rPr>
      <t>-문화교육프로그램 12,000,000원</t>
    </r>
    <phoneticPr fontId="1" type="noConversion"/>
  </si>
  <si>
    <t>-종사자 사용자부담금 5,890,000원*12개월</t>
    <phoneticPr fontId="1" type="noConversion"/>
  </si>
  <si>
    <t>4) 자부담수입 증가로 세입, 세출요소 발생</t>
    <phoneticPr fontId="1" type="noConversion"/>
  </si>
  <si>
    <t>1) 세입내용(56,902천원 증가)</t>
    <phoneticPr fontId="1" type="noConversion"/>
  </si>
  <si>
    <t>- 전년도 이월금(후원금) 확정 감소 : 689천원</t>
    <phoneticPr fontId="1" type="noConversion"/>
  </si>
  <si>
    <t>- 지정후원금 증가 : 70,000천원</t>
    <phoneticPr fontId="1" type="noConversion"/>
  </si>
  <si>
    <t>- 기능보강사업보조금 증가 : 12,232천원</t>
    <phoneticPr fontId="1" type="noConversion"/>
  </si>
  <si>
    <t>- 전년도 이월금 확정 감소 : 119,483천원</t>
    <phoneticPr fontId="1" type="noConversion"/>
  </si>
  <si>
    <t>- 자부담수입 증가 : 99,520천원</t>
    <phoneticPr fontId="1" type="noConversion"/>
  </si>
  <si>
    <t>- 경상보조금 인건비 감소 :10,901천원</t>
    <phoneticPr fontId="1" type="noConversion"/>
  </si>
  <si>
    <t>- 경상보조금 운영비 증가 : 6,224천원</t>
    <phoneticPr fontId="1" type="noConversion"/>
  </si>
  <si>
    <t>2) 세출내용(56,902천원 증가)</t>
    <phoneticPr fontId="1" type="noConversion"/>
  </si>
  <si>
    <t>- 인건비 감소 : 496천원</t>
    <phoneticPr fontId="1" type="noConversion"/>
  </si>
  <si>
    <t>- 사무비 증가 : 6,150천원</t>
    <phoneticPr fontId="1" type="noConversion"/>
  </si>
  <si>
    <t>- 자산취득비 증가 : 24,165천원</t>
    <phoneticPr fontId="1" type="noConversion"/>
  </si>
  <si>
    <t>- 시설장비유지비 증가 : 45,753천원</t>
    <phoneticPr fontId="1" type="noConversion"/>
  </si>
  <si>
    <t>- 반환금 증가 : 4,363천원</t>
    <phoneticPr fontId="1" type="noConversion"/>
  </si>
  <si>
    <t>- 사업비 증가 : 5,663천원</t>
    <phoneticPr fontId="1" type="noConversion"/>
  </si>
  <si>
    <t>- 예비비 감소 : 28,696천원</t>
    <phoneticPr fontId="1" type="noConversion"/>
  </si>
  <si>
    <t>제1조  사회복지법인 대한성공회 서울교구 사회복지재단 우리마을의 2019년 세입·세출은 
         3,367,424,154원으로 한다. 세입·세출의 명세는 ‘세입·세출 예산서’와 같다.</t>
    <phoneticPr fontId="1" type="noConversion"/>
  </si>
  <si>
    <t xml:space="preserve"> 가. 입소자부담금수입 120,320천원</t>
    <phoneticPr fontId="1" type="noConversion"/>
  </si>
  <si>
    <t xml:space="preserve"> 나. 사업수입 2,145,000천원</t>
    <phoneticPr fontId="1" type="noConversion"/>
  </si>
  <si>
    <t xml:space="preserve"> 다. 과년도수입 2,500천원</t>
    <phoneticPr fontId="1" type="noConversion"/>
  </si>
  <si>
    <t xml:space="preserve"> 라. 보조금      688,877천원</t>
    <phoneticPr fontId="1" type="noConversion"/>
  </si>
  <si>
    <t xml:space="preserve"> 마. 후원금     185,000천원</t>
    <phoneticPr fontId="1" type="noConversion"/>
  </si>
  <si>
    <t xml:space="preserve"> 사. 이월금 102,827천원</t>
    <phoneticPr fontId="1" type="noConversion"/>
  </si>
  <si>
    <t xml:space="preserve"> 아. 잡수입 93,900천원</t>
    <phoneticPr fontId="1" type="noConversion"/>
  </si>
  <si>
    <t xml:space="preserve"> 가. 사무비 1,020,834천원</t>
    <phoneticPr fontId="1" type="noConversion"/>
  </si>
  <si>
    <t xml:space="preserve"> 나. 재산조성비 140,204천원</t>
    <phoneticPr fontId="1" type="noConversion"/>
  </si>
  <si>
    <t xml:space="preserve"> 마. 예비비및기타 16,757천원</t>
    <phoneticPr fontId="1" type="noConversion"/>
  </si>
  <si>
    <t xml:space="preserve"> 바. 법인전입금 29,000천원</t>
    <phoneticPr fontId="1" type="noConversion"/>
  </si>
  <si>
    <t xml:space="preserve"> 다. 사업비 2,143,795천원</t>
    <phoneticPr fontId="1" type="noConversion"/>
  </si>
  <si>
    <t xml:space="preserve"> 라. 부채상환금 45,833천원</t>
    <phoneticPr fontId="1" type="noConversion"/>
  </si>
  <si>
    <r>
      <t>-업무용 컴퓨터 구입비 2,000,000원*3대=6,000,000원                                                        
-</t>
    </r>
    <r>
      <rPr>
        <sz val="9"/>
        <color rgb="FFFF0000"/>
        <rFont val="굴림"/>
        <family val="3"/>
        <charset val="129"/>
      </rPr>
      <t xml:space="preserve">가스렌지 및 작업대 등 4,710,000원
</t>
    </r>
    <r>
      <rPr>
        <sz val="9"/>
        <rFont val="굴림"/>
        <family val="3"/>
        <charset val="129"/>
      </rPr>
      <t xml:space="preserve">-재배통 구입 480,000원×30개=14,400,000원
</t>
    </r>
    <r>
      <rPr>
        <sz val="9"/>
        <color theme="1"/>
        <rFont val="굴림"/>
        <family val="3"/>
        <charset val="129"/>
      </rPr>
      <t xml:space="preserve">-LED 진열장 2개 500,000원                                                                                                                         -프린터기 1,000,000원                                                                                                    -노래방 기계 1,000.000원
</t>
    </r>
    <r>
      <rPr>
        <sz val="9"/>
        <color rgb="FFFF0000"/>
        <rFont val="굴림"/>
        <family val="3"/>
        <charset val="129"/>
      </rPr>
      <t>-에어컨구입 9대 11,955,000원
_서류장 및 파티션 구입 8,500,000원</t>
    </r>
    <phoneticPr fontId="1" type="noConversion"/>
  </si>
  <si>
    <r>
      <t xml:space="preserve">-전기유지비  230,000원*12월=2,760,000원
-엘리베이터유지비 137,000원*12월=1,644,000원
-엘리베이터 정밀안전검사비*1회=205,000원
-정화조유지비220,000원*12월=2,640,000원
-방역유지비200,000원*12월=2,400,000원
-저수조탱크청소비등385,000원*2회=770,000원
-소방시설정기검사 *1회 800,000원
-시설관리소모품구입비300,000원*12월=3,600,000원
-기계수리비(히트펌프,온수보일러,전기온풍기등): 4,000,000원
-분뇨수거비 560,000원
</t>
    </r>
    <r>
      <rPr>
        <sz val="9"/>
        <color rgb="FFFF0000"/>
        <rFont val="굴림"/>
        <family val="3"/>
        <charset val="129"/>
      </rPr>
      <t>-기숙사 씽크대 교환 11,560,000원</t>
    </r>
    <r>
      <rPr>
        <sz val="9"/>
        <rFont val="굴림"/>
        <family val="3"/>
        <charset val="129"/>
      </rPr>
      <t xml:space="preserve">
</t>
    </r>
    <r>
      <rPr>
        <sz val="9"/>
        <color rgb="FFFF0000"/>
        <rFont val="굴림"/>
        <family val="3"/>
        <charset val="129"/>
      </rPr>
      <t>-한국수출입은행 지정기탁 시설보수비 42,131,000원</t>
    </r>
    <r>
      <rPr>
        <sz val="9"/>
        <rFont val="굴림"/>
        <family val="3"/>
        <charset val="129"/>
      </rPr>
      <t xml:space="preserve">
-지열 냉, 난방 온풍기 온도조절 LED교환 1,815,000원
</t>
    </r>
    <r>
      <rPr>
        <sz val="9"/>
        <color rgb="FFFF0000"/>
        <rFont val="굴림"/>
        <family val="3"/>
        <charset val="129"/>
      </rPr>
      <t xml:space="preserve">- 식당 조리실 바닥공사 5,022,000원
- 사무실 바닥교체공사 12,232,000원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</si>
</sst>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_);[Red]\(#,##0\)"/>
  </numFmts>
  <fonts count="4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indexed="8"/>
      <name val="굴림"/>
      <family val="3"/>
      <charset val="129"/>
    </font>
    <font>
      <b/>
      <sz val="10"/>
      <name val="굴림"/>
      <family val="3"/>
      <charset val="129"/>
    </font>
    <font>
      <sz val="9"/>
      <name val="굴림"/>
      <family val="3"/>
      <charset val="129"/>
    </font>
    <font>
      <sz val="9"/>
      <color indexed="8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sz val="16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1"/>
      <color indexed="8"/>
      <name val="굴림"/>
      <family val="3"/>
      <charset val="129"/>
    </font>
    <font>
      <sz val="9"/>
      <color rgb="FF000000"/>
      <name val="굴림"/>
      <family val="3"/>
      <charset val="129"/>
    </font>
    <font>
      <sz val="9"/>
      <color indexed="0"/>
      <name val="굴림"/>
      <family val="3"/>
      <charset val="129"/>
    </font>
    <font>
      <sz val="11"/>
      <color indexed="0"/>
      <name val="굴림"/>
      <family val="3"/>
      <charset val="129"/>
    </font>
    <font>
      <sz val="11"/>
      <color rgb="FF0070C0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0"/>
      <color indexed="0"/>
      <name val="굴림"/>
      <family val="3"/>
      <charset val="129"/>
    </font>
    <font>
      <b/>
      <sz val="9"/>
      <color indexed="0"/>
      <name val="굴림"/>
      <family val="3"/>
      <charset val="129"/>
    </font>
    <font>
      <b/>
      <sz val="10"/>
      <color theme="1"/>
      <name val="굴림"/>
      <family val="3"/>
      <charset val="129"/>
    </font>
    <font>
      <sz val="11"/>
      <color indexed="0"/>
      <name val="System"/>
      <family val="2"/>
      <charset val="129"/>
    </font>
    <font>
      <sz val="11"/>
      <name val="굴림"/>
      <family val="3"/>
      <charset val="129"/>
    </font>
    <font>
      <b/>
      <sz val="9"/>
      <name val="굴림"/>
      <family val="3"/>
      <charset val="129"/>
    </font>
    <font>
      <b/>
      <sz val="9"/>
      <color indexed="8"/>
      <name val="굴림"/>
      <family val="3"/>
      <charset val="129"/>
    </font>
    <font>
      <sz val="11"/>
      <color rgb="FF000000"/>
      <name val="굴림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sz val="10"/>
      <color rgb="FF000000"/>
      <name val="함초롬바탕"/>
      <family val="1"/>
      <charset val="129"/>
    </font>
    <font>
      <b/>
      <sz val="13"/>
      <color rgb="FF000000"/>
      <name val="함초롬바탕"/>
      <family val="1"/>
      <charset val="129"/>
    </font>
    <font>
      <b/>
      <sz val="32"/>
      <color rgb="FF000000"/>
      <name val="J신영복_TT"/>
      <family val="3"/>
      <charset val="129"/>
    </font>
    <font>
      <b/>
      <sz val="16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b/>
      <sz val="20"/>
      <color rgb="FF000000"/>
      <name val="굴림"/>
      <family val="3"/>
      <charset val="129"/>
    </font>
    <font>
      <b/>
      <sz val="18"/>
      <color rgb="FF000000"/>
      <name val="함초롬바탕"/>
      <family val="1"/>
      <charset val="129"/>
    </font>
    <font>
      <b/>
      <sz val="16"/>
      <color rgb="FF000000"/>
      <name val="함초롬바탕"/>
      <family val="1"/>
      <charset val="129"/>
    </font>
    <font>
      <sz val="9"/>
      <color rgb="FFFF0000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rgb="FF000000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rgb="FF00000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/>
      <diagonal/>
    </border>
    <border>
      <left style="thin">
        <color indexed="8"/>
      </left>
      <right style="thin">
        <color rgb="FF000000"/>
      </right>
      <top/>
      <bottom/>
      <diagonal/>
    </border>
    <border>
      <left style="thin">
        <color indexed="8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>
      <alignment vertical="center"/>
    </xf>
  </cellStyleXfs>
  <cellXfs count="443">
    <xf numFmtId="0" fontId="0" fillId="0" borderId="0" xfId="0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41" fontId="10" fillId="0" borderId="0" xfId="4" applyFont="1" applyAlignment="1">
      <alignment horizontal="center" vertical="center"/>
    </xf>
    <xf numFmtId="41" fontId="11" fillId="0" borderId="0" xfId="4" applyFont="1">
      <alignment vertical="center"/>
    </xf>
    <xf numFmtId="0" fontId="11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49" fontId="8" fillId="0" borderId="19" xfId="0" applyNumberFormat="1" applyFont="1" applyFill="1" applyBorder="1" applyAlignment="1" applyProtection="1">
      <alignment horizontal="left" vertical="center" wrapText="1"/>
    </xf>
    <xf numFmtId="49" fontId="13" fillId="0" borderId="21" xfId="6" applyNumberFormat="1" applyFont="1" applyFill="1" applyBorder="1" applyAlignment="1">
      <alignment horizontal="left" vertical="center" wrapText="1"/>
    </xf>
    <xf numFmtId="0" fontId="17" fillId="3" borderId="0" xfId="0" applyFont="1" applyFill="1">
      <alignment vertical="center"/>
    </xf>
    <xf numFmtId="0" fontId="11" fillId="0" borderId="0" xfId="0" applyFont="1" applyFill="1">
      <alignment vertical="center"/>
    </xf>
    <xf numFmtId="49" fontId="8" fillId="0" borderId="0" xfId="0" applyNumberFormat="1" applyFont="1" applyFill="1" applyBorder="1" applyAlignment="1" applyProtection="1">
      <alignment horizontal="left" vertical="center" wrapText="1"/>
    </xf>
    <xf numFmtId="49" fontId="13" fillId="0" borderId="23" xfId="6" applyNumberFormat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 applyProtection="1">
      <alignment horizontal="left" vertical="center" wrapText="1"/>
    </xf>
    <xf numFmtId="0" fontId="13" fillId="0" borderId="23" xfId="6" applyFont="1" applyFill="1" applyBorder="1" applyAlignment="1">
      <alignment horizontal="left" vertical="center" wrapText="1"/>
    </xf>
    <xf numFmtId="0" fontId="14" fillId="0" borderId="25" xfId="0" applyNumberFormat="1" applyFont="1" applyFill="1" applyBorder="1" applyAlignment="1" applyProtection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NumberFormat="1" applyFont="1" applyFill="1" applyBorder="1" applyAlignment="1" applyProtection="1">
      <alignment horizontal="left" vertical="center"/>
    </xf>
    <xf numFmtId="49" fontId="8" fillId="0" borderId="26" xfId="0" applyNumberFormat="1" applyFont="1" applyFill="1" applyBorder="1" applyAlignment="1" applyProtection="1">
      <alignment horizontal="left" vertical="center" wrapText="1"/>
    </xf>
    <xf numFmtId="0" fontId="14" fillId="0" borderId="27" xfId="0" applyNumberFormat="1" applyFont="1" applyFill="1" applyBorder="1" applyAlignment="1" applyProtection="1">
      <alignment horizontal="left" vertical="center"/>
    </xf>
    <xf numFmtId="177" fontId="20" fillId="0" borderId="0" xfId="0" applyNumberFormat="1" applyFont="1">
      <alignment vertical="center"/>
    </xf>
    <xf numFmtId="0" fontId="11" fillId="0" borderId="33" xfId="0" applyFont="1" applyBorder="1">
      <alignment vertical="center"/>
    </xf>
    <xf numFmtId="49" fontId="12" fillId="2" borderId="4" xfId="0" applyNumberFormat="1" applyFont="1" applyFill="1" applyBorder="1" applyAlignment="1" applyProtection="1">
      <alignment horizontal="center" vertical="center" wrapText="1"/>
    </xf>
    <xf numFmtId="49" fontId="12" fillId="2" borderId="5" xfId="0" applyNumberFormat="1" applyFont="1" applyFill="1" applyBorder="1" applyAlignment="1" applyProtection="1">
      <alignment horizontal="center" vertical="center" wrapText="1"/>
    </xf>
    <xf numFmtId="0" fontId="17" fillId="3" borderId="33" xfId="0" applyFont="1" applyFill="1" applyBorder="1">
      <alignment vertical="center"/>
    </xf>
    <xf numFmtId="0" fontId="17" fillId="3" borderId="33" xfId="0" applyFont="1" applyFill="1" applyBorder="1" applyAlignment="1">
      <alignment horizontal="right" vertical="center"/>
    </xf>
    <xf numFmtId="0" fontId="11" fillId="0" borderId="33" xfId="0" applyFont="1" applyFill="1" applyBorder="1">
      <alignment vertical="center"/>
    </xf>
    <xf numFmtId="0" fontId="7" fillId="0" borderId="25" xfId="9" applyFont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11" fillId="0" borderId="0" xfId="0" applyFont="1">
      <alignment vertical="center"/>
    </xf>
    <xf numFmtId="49" fontId="8" fillId="0" borderId="20" xfId="0" applyNumberFormat="1" applyFont="1" applyFill="1" applyBorder="1" applyAlignment="1" applyProtection="1">
      <alignment horizontal="left" vertical="center" wrapText="1"/>
    </xf>
    <xf numFmtId="49" fontId="8" fillId="0" borderId="25" xfId="0" applyNumberFormat="1" applyFont="1" applyFill="1" applyBorder="1" applyAlignment="1" applyProtection="1">
      <alignment horizontal="left" vertical="center" wrapText="1"/>
    </xf>
    <xf numFmtId="0" fontId="13" fillId="0" borderId="21" xfId="6" applyFont="1" applyFill="1" applyBorder="1" applyAlignment="1">
      <alignment horizontal="left" vertical="center" wrapText="1"/>
    </xf>
    <xf numFmtId="49" fontId="13" fillId="0" borderId="45" xfId="6" applyNumberFormat="1" applyFont="1" applyFill="1" applyBorder="1" applyAlignment="1">
      <alignment horizontal="left" vertical="center" wrapText="1"/>
    </xf>
    <xf numFmtId="49" fontId="13" fillId="0" borderId="47" xfId="6" applyNumberFormat="1" applyFont="1" applyFill="1" applyBorder="1" applyAlignment="1">
      <alignment horizontal="left" vertical="center" wrapText="1"/>
    </xf>
    <xf numFmtId="49" fontId="13" fillId="0" borderId="48" xfId="6" applyNumberFormat="1" applyFont="1" applyFill="1" applyBorder="1" applyAlignment="1">
      <alignment horizontal="left" vertical="center" wrapText="1"/>
    </xf>
    <xf numFmtId="49" fontId="7" fillId="0" borderId="49" xfId="8" quotePrefix="1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 applyProtection="1">
      <alignment horizontal="left" vertical="center" wrapText="1"/>
    </xf>
    <xf numFmtId="49" fontId="7" fillId="0" borderId="11" xfId="0" applyNumberFormat="1" applyFont="1" applyFill="1" applyBorder="1" applyAlignment="1" applyProtection="1">
      <alignment horizontal="left" vertical="center" wrapText="1"/>
    </xf>
    <xf numFmtId="49" fontId="7" fillId="0" borderId="46" xfId="0" applyNumberFormat="1" applyFont="1" applyFill="1" applyBorder="1" applyAlignment="1" applyProtection="1">
      <alignment horizontal="left" vertical="center" wrapText="1"/>
    </xf>
    <xf numFmtId="49" fontId="7" fillId="0" borderId="21" xfId="7" applyNumberFormat="1" applyFont="1" applyFill="1" applyBorder="1" applyAlignment="1">
      <alignment horizontal="left" vertical="center" wrapText="1"/>
    </xf>
    <xf numFmtId="177" fontId="7" fillId="0" borderId="21" xfId="7" applyNumberFormat="1" applyFont="1" applyFill="1" applyBorder="1" applyAlignment="1">
      <alignment horizontal="right" vertical="center" wrapText="1"/>
    </xf>
    <xf numFmtId="176" fontId="7" fillId="0" borderId="21" xfId="7" applyNumberFormat="1" applyFont="1" applyFill="1" applyBorder="1" applyAlignment="1">
      <alignment horizontal="right" vertical="center" wrapText="1"/>
    </xf>
    <xf numFmtId="49" fontId="7" fillId="0" borderId="49" xfId="7" quotePrefix="1" applyNumberFormat="1" applyFont="1" applyFill="1" applyBorder="1" applyAlignment="1">
      <alignment horizontal="left" vertical="center" wrapText="1"/>
    </xf>
    <xf numFmtId="49" fontId="7" fillId="0" borderId="49" xfId="7" applyNumberFormat="1" applyFont="1" applyFill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/>
    </xf>
    <xf numFmtId="0" fontId="22" fillId="0" borderId="50" xfId="0" applyNumberFormat="1" applyFont="1" applyFill="1" applyBorder="1" applyAlignment="1" applyProtection="1">
      <alignment vertical="center"/>
    </xf>
    <xf numFmtId="49" fontId="7" fillId="0" borderId="21" xfId="8" applyNumberFormat="1" applyFont="1" applyFill="1" applyBorder="1" applyAlignment="1">
      <alignment horizontal="left" vertical="center" wrapText="1"/>
    </xf>
    <xf numFmtId="177" fontId="7" fillId="0" borderId="21" xfId="8" applyNumberFormat="1" applyFont="1" applyFill="1" applyBorder="1" applyAlignment="1">
      <alignment horizontal="right" vertical="center" wrapText="1"/>
    </xf>
    <xf numFmtId="49" fontId="7" fillId="0" borderId="49" xfId="8" applyNumberFormat="1" applyFont="1" applyFill="1" applyBorder="1" applyAlignment="1">
      <alignment horizontal="left" vertical="center" wrapText="1"/>
    </xf>
    <xf numFmtId="0" fontId="7" fillId="0" borderId="49" xfId="8" quotePrefix="1" applyNumberFormat="1" applyFont="1" applyFill="1" applyBorder="1" applyAlignment="1" applyProtection="1">
      <alignment horizontal="left" vertical="center" wrapText="1"/>
    </xf>
    <xf numFmtId="49" fontId="7" fillId="0" borderId="23" xfId="8" applyNumberFormat="1" applyFont="1" applyFill="1" applyBorder="1" applyAlignment="1">
      <alignment horizontal="left" vertical="center" wrapText="1"/>
    </xf>
    <xf numFmtId="177" fontId="7" fillId="0" borderId="23" xfId="8" applyNumberFormat="1" applyFont="1" applyFill="1" applyBorder="1" applyAlignment="1">
      <alignment horizontal="right" vertical="center" wrapText="1"/>
    </xf>
    <xf numFmtId="176" fontId="7" fillId="0" borderId="51" xfId="9" applyNumberFormat="1" applyFont="1" applyFill="1" applyBorder="1" applyAlignment="1" applyProtection="1">
      <alignment horizontal="right" vertical="center" wrapText="1"/>
    </xf>
    <xf numFmtId="0" fontId="7" fillId="0" borderId="50" xfId="0" quotePrefix="1" applyNumberFormat="1" applyFont="1" applyFill="1" applyBorder="1" applyAlignment="1" applyProtection="1">
      <alignment vertical="center" wrapText="1"/>
    </xf>
    <xf numFmtId="176" fontId="7" fillId="2" borderId="21" xfId="7" applyNumberFormat="1" applyFont="1" applyFill="1" applyBorder="1" applyAlignment="1">
      <alignment horizontal="right" vertical="center" wrapText="1"/>
    </xf>
    <xf numFmtId="0" fontId="22" fillId="2" borderId="50" xfId="0" applyNumberFormat="1" applyFont="1" applyFill="1" applyBorder="1" applyAlignment="1" applyProtection="1">
      <alignment vertical="center"/>
    </xf>
    <xf numFmtId="0" fontId="7" fillId="0" borderId="50" xfId="0" quotePrefix="1" applyNumberFormat="1" applyFont="1" applyFill="1" applyBorder="1" applyAlignment="1" applyProtection="1">
      <alignment horizontal="left" vertical="center" wrapText="1"/>
    </xf>
    <xf numFmtId="49" fontId="7" fillId="0" borderId="50" xfId="0" quotePrefix="1" applyNumberFormat="1" applyFont="1" applyFill="1" applyBorder="1" applyAlignment="1" applyProtection="1">
      <alignment horizontal="left" vertical="center" wrapText="1"/>
    </xf>
    <xf numFmtId="49" fontId="7" fillId="0" borderId="8" xfId="0" applyNumberFormat="1" applyFont="1" applyFill="1" applyBorder="1" applyAlignment="1" applyProtection="1">
      <alignment horizontal="left" vertical="center" wrapText="1"/>
    </xf>
    <xf numFmtId="49" fontId="7" fillId="0" borderId="25" xfId="9" applyNumberFormat="1" applyFont="1" applyFill="1" applyBorder="1" applyAlignment="1" applyProtection="1">
      <alignment horizontal="left" vertical="center" wrapText="1"/>
    </xf>
    <xf numFmtId="49" fontId="7" fillId="0" borderId="35" xfId="9" applyNumberFormat="1" applyFont="1" applyFill="1" applyBorder="1" applyAlignment="1" applyProtection="1">
      <alignment horizontal="left" vertical="center" wrapText="1"/>
    </xf>
    <xf numFmtId="0" fontId="22" fillId="0" borderId="19" xfId="9" applyFont="1" applyBorder="1" applyAlignment="1">
      <alignment horizontal="left" vertical="center"/>
    </xf>
    <xf numFmtId="0" fontId="22" fillId="0" borderId="7" xfId="9" applyFont="1" applyBorder="1" applyAlignment="1">
      <alignment horizontal="left" vertical="center"/>
    </xf>
    <xf numFmtId="176" fontId="7" fillId="0" borderId="23" xfId="7" applyNumberFormat="1" applyFont="1" applyFill="1" applyBorder="1" applyAlignment="1">
      <alignment horizontal="right" vertical="center" wrapText="1"/>
    </xf>
    <xf numFmtId="0" fontId="7" fillId="0" borderId="20" xfId="9" applyNumberFormat="1" applyFont="1" applyFill="1" applyBorder="1" applyAlignment="1" applyProtection="1">
      <alignment horizontal="left" vertical="center"/>
    </xf>
    <xf numFmtId="49" fontId="7" fillId="0" borderId="10" xfId="9" applyNumberFormat="1" applyFont="1" applyFill="1" applyBorder="1" applyAlignment="1" applyProtection="1">
      <alignment horizontal="left" vertical="center" wrapText="1"/>
    </xf>
    <xf numFmtId="0" fontId="22" fillId="0" borderId="25" xfId="9" applyNumberFormat="1" applyFont="1" applyFill="1" applyBorder="1" applyAlignment="1" applyProtection="1">
      <alignment horizontal="left" vertical="center"/>
    </xf>
    <xf numFmtId="0" fontId="22" fillId="2" borderId="18" xfId="9" applyNumberFormat="1" applyFont="1" applyFill="1" applyBorder="1" applyAlignment="1" applyProtection="1">
      <alignment vertical="center"/>
    </xf>
    <xf numFmtId="0" fontId="6" fillId="2" borderId="53" xfId="0" applyFont="1" applyFill="1" applyBorder="1" applyAlignment="1">
      <alignment vertical="center"/>
    </xf>
    <xf numFmtId="177" fontId="7" fillId="0" borderId="21" xfId="6" applyNumberFormat="1" applyFont="1" applyFill="1" applyBorder="1" applyAlignment="1">
      <alignment horizontal="right" vertical="center" wrapText="1"/>
    </xf>
    <xf numFmtId="176" fontId="7" fillId="0" borderId="8" xfId="6" applyNumberFormat="1" applyFont="1" applyFill="1" applyBorder="1" applyAlignment="1">
      <alignment horizontal="right" vertical="center" wrapText="1"/>
    </xf>
    <xf numFmtId="49" fontId="7" fillId="0" borderId="22" xfId="6" quotePrefix="1" applyNumberFormat="1" applyFont="1" applyFill="1" applyBorder="1" applyAlignment="1">
      <alignment vertical="center" wrapText="1"/>
    </xf>
    <xf numFmtId="49" fontId="7" fillId="0" borderId="22" xfId="6" quotePrefix="1" applyNumberFormat="1" applyFont="1" applyFill="1" applyBorder="1" applyAlignment="1">
      <alignment horizontal="left" vertical="center" wrapText="1"/>
    </xf>
    <xf numFmtId="176" fontId="7" fillId="0" borderId="51" xfId="0" applyNumberFormat="1" applyFont="1" applyFill="1" applyBorder="1" applyAlignment="1" applyProtection="1">
      <alignment horizontal="right" vertical="center" wrapText="1"/>
    </xf>
    <xf numFmtId="176" fontId="7" fillId="2" borderId="51" xfId="0" applyNumberFormat="1" applyFont="1" applyFill="1" applyBorder="1" applyAlignment="1" applyProtection="1">
      <alignment horizontal="right" vertical="center" wrapText="1"/>
    </xf>
    <xf numFmtId="176" fontId="7" fillId="2" borderId="8" xfId="6" applyNumberFormat="1" applyFont="1" applyFill="1" applyBorder="1" applyAlignment="1">
      <alignment horizontal="right" vertical="center" wrapText="1"/>
    </xf>
    <xf numFmtId="49" fontId="7" fillId="0" borderId="54" xfId="6" applyNumberFormat="1" applyFont="1" applyFill="1" applyBorder="1" applyAlignment="1">
      <alignment horizontal="left" vertical="center" wrapText="1"/>
    </xf>
    <xf numFmtId="49" fontId="7" fillId="0" borderId="22" xfId="6" applyNumberFormat="1" applyFont="1" applyFill="1" applyBorder="1" applyAlignment="1">
      <alignment horizontal="left" vertical="center" wrapText="1"/>
    </xf>
    <xf numFmtId="177" fontId="7" fillId="0" borderId="0" xfId="6" applyNumberFormat="1" applyFont="1" applyFill="1" applyBorder="1" applyAlignment="1">
      <alignment horizontal="right" vertical="center" wrapText="1"/>
    </xf>
    <xf numFmtId="49" fontId="7" fillId="0" borderId="55" xfId="6" quotePrefix="1" applyNumberFormat="1" applyFont="1" applyFill="1" applyBorder="1" applyAlignment="1">
      <alignment horizontal="left" vertical="center" wrapText="1"/>
    </xf>
    <xf numFmtId="176" fontId="7" fillId="2" borderId="56" xfId="0" applyNumberFormat="1" applyFont="1" applyFill="1" applyBorder="1" applyAlignment="1" applyProtection="1">
      <alignment horizontal="right" vertical="center" wrapText="1"/>
    </xf>
    <xf numFmtId="0" fontId="7" fillId="2" borderId="57" xfId="0" applyNumberFormat="1" applyFont="1" applyFill="1" applyBorder="1" applyAlignment="1" applyProtection="1">
      <alignment vertical="center"/>
    </xf>
    <xf numFmtId="0" fontId="7" fillId="2" borderId="58" xfId="0" applyNumberFormat="1" applyFont="1" applyFill="1" applyBorder="1" applyAlignment="1" applyProtection="1">
      <alignment vertical="center"/>
    </xf>
    <xf numFmtId="0" fontId="7" fillId="0" borderId="50" xfId="0" quotePrefix="1" applyFont="1" applyBorder="1" applyAlignment="1">
      <alignment vertical="center"/>
    </xf>
    <xf numFmtId="49" fontId="7" fillId="0" borderId="50" xfId="6" applyNumberFormat="1" applyFont="1" applyFill="1" applyBorder="1" applyAlignment="1">
      <alignment horizontal="left" vertical="center" wrapText="1"/>
    </xf>
    <xf numFmtId="49" fontId="7" fillId="0" borderId="58" xfId="6" quotePrefix="1" applyNumberFormat="1" applyFont="1" applyFill="1" applyBorder="1" applyAlignment="1">
      <alignment horizontal="left" vertical="center" wrapText="1"/>
    </xf>
    <xf numFmtId="49" fontId="8" fillId="0" borderId="59" xfId="0" applyNumberFormat="1" applyFont="1" applyFill="1" applyBorder="1" applyAlignment="1" applyProtection="1">
      <alignment horizontal="left" vertical="center" wrapText="1"/>
    </xf>
    <xf numFmtId="49" fontId="8" fillId="0" borderId="60" xfId="0" applyNumberFormat="1" applyFont="1" applyFill="1" applyBorder="1" applyAlignment="1" applyProtection="1">
      <alignment horizontal="left" vertical="center" wrapText="1"/>
    </xf>
    <xf numFmtId="176" fontId="7" fillId="0" borderId="61" xfId="0" applyNumberFormat="1" applyFont="1" applyFill="1" applyBorder="1" applyAlignment="1" applyProtection="1">
      <alignment horizontal="right" vertical="center" wrapText="1"/>
    </xf>
    <xf numFmtId="176" fontId="7" fillId="2" borderId="61" xfId="0" applyNumberFormat="1" applyFont="1" applyFill="1" applyBorder="1" applyAlignment="1" applyProtection="1">
      <alignment horizontal="right" vertical="center" wrapText="1"/>
    </xf>
    <xf numFmtId="176" fontId="7" fillId="2" borderId="62" xfId="9" applyNumberFormat="1" applyFont="1" applyFill="1" applyBorder="1" applyAlignment="1" applyProtection="1">
      <alignment horizontal="right" vertical="center" wrapText="1"/>
    </xf>
    <xf numFmtId="176" fontId="7" fillId="2" borderId="64" xfId="9" applyNumberFormat="1" applyFont="1" applyFill="1" applyBorder="1" applyAlignment="1" applyProtection="1">
      <alignment horizontal="right" vertical="center" wrapText="1"/>
    </xf>
    <xf numFmtId="49" fontId="12" fillId="2" borderId="65" xfId="0" applyNumberFormat="1" applyFont="1" applyFill="1" applyBorder="1" applyAlignment="1" applyProtection="1">
      <alignment horizontal="center" vertical="center" wrapText="1"/>
    </xf>
    <xf numFmtId="49" fontId="12" fillId="2" borderId="66" xfId="0" applyNumberFormat="1" applyFont="1" applyFill="1" applyBorder="1" applyAlignment="1" applyProtection="1">
      <alignment horizontal="center" vertical="center" wrapText="1"/>
    </xf>
    <xf numFmtId="49" fontId="12" fillId="2" borderId="67" xfId="0" applyNumberFormat="1" applyFont="1" applyFill="1" applyBorder="1" applyAlignment="1" applyProtection="1">
      <alignment horizontal="center" vertical="center" wrapText="1"/>
    </xf>
    <xf numFmtId="49" fontId="12" fillId="2" borderId="64" xfId="0" applyNumberFormat="1" applyFont="1" applyFill="1" applyBorder="1" applyAlignment="1" applyProtection="1">
      <alignment horizontal="center" vertical="center" wrapText="1"/>
    </xf>
    <xf numFmtId="49" fontId="8" fillId="0" borderId="68" xfId="0" applyNumberFormat="1" applyFont="1" applyFill="1" applyBorder="1" applyAlignment="1" applyProtection="1">
      <alignment horizontal="left" vertical="center" wrapText="1"/>
    </xf>
    <xf numFmtId="49" fontId="13" fillId="0" borderId="61" xfId="6" applyNumberFormat="1" applyFont="1" applyFill="1" applyBorder="1" applyAlignment="1">
      <alignment horizontal="left" vertical="center" wrapText="1"/>
    </xf>
    <xf numFmtId="49" fontId="7" fillId="0" borderId="50" xfId="6" quotePrefix="1" applyNumberFormat="1" applyFont="1" applyFill="1" applyBorder="1" applyAlignment="1">
      <alignment horizontal="left" vertical="center" wrapText="1"/>
    </xf>
    <xf numFmtId="0" fontId="14" fillId="0" borderId="69" xfId="0" applyFont="1" applyBorder="1" applyAlignment="1">
      <alignment horizontal="left" vertical="center"/>
    </xf>
    <xf numFmtId="0" fontId="14" fillId="0" borderId="63" xfId="0" applyFont="1" applyBorder="1" applyAlignment="1">
      <alignment vertical="center"/>
    </xf>
    <xf numFmtId="176" fontId="8" fillId="0" borderId="61" xfId="0" applyNumberFormat="1" applyFont="1" applyFill="1" applyBorder="1" applyAlignment="1" applyProtection="1">
      <alignment horizontal="right" vertical="center" wrapText="1"/>
    </xf>
    <xf numFmtId="0" fontId="7" fillId="0" borderId="72" xfId="0" applyNumberFormat="1" applyFont="1" applyFill="1" applyBorder="1" applyAlignment="1" applyProtection="1">
      <alignment vertical="center"/>
    </xf>
    <xf numFmtId="0" fontId="14" fillId="2" borderId="63" xfId="0" applyFont="1" applyFill="1" applyBorder="1" applyAlignment="1">
      <alignment vertical="center"/>
    </xf>
    <xf numFmtId="0" fontId="7" fillId="2" borderId="72" xfId="0" applyNumberFormat="1" applyFont="1" applyFill="1" applyBorder="1" applyAlignment="1" applyProtection="1">
      <alignment vertical="center"/>
    </xf>
    <xf numFmtId="49" fontId="8" fillId="0" borderId="75" xfId="0" applyNumberFormat="1" applyFont="1" applyFill="1" applyBorder="1" applyAlignment="1" applyProtection="1">
      <alignment horizontal="left" vertical="center" wrapText="1"/>
    </xf>
    <xf numFmtId="49" fontId="7" fillId="0" borderId="72" xfId="0" quotePrefix="1" applyNumberFormat="1" applyFont="1" applyFill="1" applyBorder="1" applyAlignment="1" applyProtection="1">
      <alignment horizontal="left" vertical="center" wrapText="1"/>
    </xf>
    <xf numFmtId="0" fontId="14" fillId="0" borderId="76" xfId="0" applyFont="1" applyBorder="1" applyAlignment="1">
      <alignment horizontal="left" vertical="center"/>
    </xf>
    <xf numFmtId="0" fontId="13" fillId="0" borderId="77" xfId="6" applyFont="1" applyFill="1" applyBorder="1" applyAlignment="1">
      <alignment horizontal="left" vertical="center" wrapText="1"/>
    </xf>
    <xf numFmtId="0" fontId="13" fillId="0" borderId="78" xfId="6" applyFont="1" applyFill="1" applyBorder="1" applyAlignment="1">
      <alignment horizontal="left" vertical="center" wrapText="1"/>
    </xf>
    <xf numFmtId="49" fontId="13" fillId="0" borderId="79" xfId="6" applyNumberFormat="1" applyFont="1" applyFill="1" applyBorder="1" applyAlignment="1">
      <alignment horizontal="left" vertical="center" wrapText="1"/>
    </xf>
    <xf numFmtId="177" fontId="7" fillId="0" borderId="61" xfId="6" applyNumberFormat="1" applyFont="1" applyFill="1" applyBorder="1" applyAlignment="1">
      <alignment horizontal="right" vertical="center" wrapText="1"/>
    </xf>
    <xf numFmtId="0" fontId="14" fillId="0" borderId="70" xfId="0" applyFont="1" applyBorder="1" applyAlignment="1">
      <alignment vertical="center"/>
    </xf>
    <xf numFmtId="0" fontId="14" fillId="2" borderId="70" xfId="0" applyFont="1" applyFill="1" applyBorder="1" applyAlignment="1">
      <alignment vertical="center"/>
    </xf>
    <xf numFmtId="49" fontId="8" fillId="0" borderId="83" xfId="0" applyNumberFormat="1" applyFont="1" applyFill="1" applyBorder="1" applyAlignment="1" applyProtection="1">
      <alignment horizontal="left" vertical="center" wrapText="1"/>
    </xf>
    <xf numFmtId="49" fontId="8" fillId="0" borderId="84" xfId="0" applyNumberFormat="1" applyFont="1" applyFill="1" applyBorder="1" applyAlignment="1" applyProtection="1">
      <alignment horizontal="left" vertical="center" wrapText="1"/>
    </xf>
    <xf numFmtId="0" fontId="14" fillId="0" borderId="84" xfId="0" applyNumberFormat="1" applyFont="1" applyFill="1" applyBorder="1" applyAlignment="1" applyProtection="1">
      <alignment horizontal="left" vertical="center"/>
    </xf>
    <xf numFmtId="0" fontId="13" fillId="0" borderId="85" xfId="6" applyFont="1" applyFill="1" applyBorder="1" applyAlignment="1">
      <alignment horizontal="left" vertical="center" wrapText="1"/>
    </xf>
    <xf numFmtId="0" fontId="14" fillId="0" borderId="86" xfId="0" applyNumberFormat="1" applyFont="1" applyFill="1" applyBorder="1" applyAlignment="1" applyProtection="1">
      <alignment horizontal="left" vertical="center"/>
    </xf>
    <xf numFmtId="0" fontId="13" fillId="0" borderId="70" xfId="6" applyFont="1" applyFill="1" applyBorder="1" applyAlignment="1">
      <alignment horizontal="left" vertical="center" wrapText="1"/>
    </xf>
    <xf numFmtId="0" fontId="14" fillId="2" borderId="88" xfId="0" applyFont="1" applyFill="1" applyBorder="1" applyAlignment="1">
      <alignment vertical="center"/>
    </xf>
    <xf numFmtId="0" fontId="14" fillId="0" borderId="79" xfId="0" applyFont="1" applyBorder="1" applyAlignment="1">
      <alignment vertical="center"/>
    </xf>
    <xf numFmtId="49" fontId="8" fillId="0" borderId="90" xfId="0" applyNumberFormat="1" applyFont="1" applyFill="1" applyBorder="1" applyAlignment="1" applyProtection="1">
      <alignment horizontal="left" vertical="center" wrapText="1"/>
    </xf>
    <xf numFmtId="0" fontId="14" fillId="2" borderId="92" xfId="0" applyFont="1" applyFill="1" applyBorder="1" applyAlignment="1">
      <alignment vertical="center"/>
    </xf>
    <xf numFmtId="176" fontId="7" fillId="2" borderId="62" xfId="0" applyNumberFormat="1" applyFont="1" applyFill="1" applyBorder="1" applyAlignment="1" applyProtection="1">
      <alignment horizontal="right" vertical="center" wrapText="1"/>
    </xf>
    <xf numFmtId="49" fontId="8" fillId="0" borderId="93" xfId="0" applyNumberFormat="1" applyFont="1" applyFill="1" applyBorder="1" applyAlignment="1" applyProtection="1">
      <alignment horizontal="left" vertical="center" wrapText="1"/>
    </xf>
    <xf numFmtId="49" fontId="8" fillId="0" borderId="94" xfId="0" applyNumberFormat="1" applyFont="1" applyFill="1" applyBorder="1" applyAlignment="1" applyProtection="1">
      <alignment horizontal="left" vertical="center" wrapText="1"/>
    </xf>
    <xf numFmtId="0" fontId="14" fillId="0" borderId="61" xfId="0" applyFont="1" applyBorder="1" applyAlignment="1">
      <alignment vertical="center"/>
    </xf>
    <xf numFmtId="176" fontId="7" fillId="0" borderId="61" xfId="0" applyNumberFormat="1" applyFont="1" applyBorder="1" applyAlignment="1">
      <alignment horizontal="right" vertical="center"/>
    </xf>
    <xf numFmtId="0" fontId="13" fillId="0" borderId="61" xfId="6" applyFont="1" applyFill="1" applyBorder="1" applyAlignment="1">
      <alignment horizontal="left" vertical="center" wrapText="1"/>
    </xf>
    <xf numFmtId="0" fontId="7" fillId="0" borderId="72" xfId="0" quotePrefix="1" applyNumberFormat="1" applyFont="1" applyFill="1" applyBorder="1" applyAlignment="1" applyProtection="1">
      <alignment vertical="center"/>
    </xf>
    <xf numFmtId="0" fontId="14" fillId="0" borderId="71" xfId="0" applyNumberFormat="1" applyFont="1" applyFill="1" applyBorder="1" applyAlignment="1" applyProtection="1">
      <alignment horizontal="left" vertical="center"/>
    </xf>
    <xf numFmtId="0" fontId="14" fillId="0" borderId="19" xfId="0" applyNumberFormat="1" applyFont="1" applyFill="1" applyBorder="1" applyAlignment="1" applyProtection="1">
      <alignment horizontal="left" vertical="center"/>
    </xf>
    <xf numFmtId="176" fontId="7" fillId="2" borderId="11" xfId="6" applyNumberFormat="1" applyFont="1" applyFill="1" applyBorder="1" applyAlignment="1">
      <alignment horizontal="right" vertical="center" wrapText="1"/>
    </xf>
    <xf numFmtId="0" fontId="18" fillId="2" borderId="103" xfId="0" applyFont="1" applyFill="1" applyBorder="1" applyAlignment="1">
      <alignment vertical="center"/>
    </xf>
    <xf numFmtId="176" fontId="5" fillId="2" borderId="104" xfId="0" applyNumberFormat="1" applyFont="1" applyFill="1" applyBorder="1" applyAlignment="1" applyProtection="1">
      <alignment horizontal="right" vertical="center" wrapText="1"/>
    </xf>
    <xf numFmtId="176" fontId="6" fillId="2" borderId="104" xfId="6" applyNumberFormat="1" applyFont="1" applyFill="1" applyBorder="1" applyAlignment="1">
      <alignment horizontal="right" vertical="center" wrapText="1"/>
    </xf>
    <xf numFmtId="0" fontId="19" fillId="2" borderId="105" xfId="0" applyNumberFormat="1" applyFont="1" applyFill="1" applyBorder="1" applyAlignment="1" applyProtection="1">
      <alignment vertical="center"/>
    </xf>
    <xf numFmtId="0" fontId="22" fillId="0" borderId="7" xfId="0" applyFont="1" applyBorder="1" applyAlignment="1">
      <alignment horizontal="left" vertical="center"/>
    </xf>
    <xf numFmtId="0" fontId="22" fillId="0" borderId="46" xfId="0" applyNumberFormat="1" applyFont="1" applyFill="1" applyBorder="1" applyAlignment="1" applyProtection="1">
      <alignment horizontal="left" vertical="center"/>
    </xf>
    <xf numFmtId="49" fontId="7" fillId="0" borderId="38" xfId="9" applyNumberFormat="1" applyFont="1" applyFill="1" applyBorder="1" applyAlignment="1" applyProtection="1">
      <alignment horizontal="left" vertical="center" wrapText="1"/>
    </xf>
    <xf numFmtId="0" fontId="22" fillId="0" borderId="25" xfId="9" applyFont="1" applyBorder="1" applyAlignment="1">
      <alignment horizontal="left" vertical="center"/>
    </xf>
    <xf numFmtId="49" fontId="7" fillId="0" borderId="34" xfId="9" applyNumberFormat="1" applyFont="1" applyFill="1" applyBorder="1" applyAlignment="1" applyProtection="1">
      <alignment horizontal="left" vertical="center" wrapText="1"/>
    </xf>
    <xf numFmtId="49" fontId="7" fillId="0" borderId="26" xfId="9" applyNumberFormat="1" applyFont="1" applyFill="1" applyBorder="1" applyAlignment="1" applyProtection="1">
      <alignment horizontal="left" vertical="center" wrapText="1"/>
    </xf>
    <xf numFmtId="0" fontId="22" fillId="0" borderId="0" xfId="0" applyFont="1" applyAlignment="1">
      <alignment horizontal="right" vertical="center"/>
    </xf>
    <xf numFmtId="49" fontId="7" fillId="0" borderId="61" xfId="0" applyNumberFormat="1" applyFont="1" applyFill="1" applyBorder="1" applyAlignment="1" applyProtection="1">
      <alignment horizontal="left" vertical="center" wrapText="1"/>
    </xf>
    <xf numFmtId="0" fontId="22" fillId="0" borderId="61" xfId="0" applyNumberFormat="1" applyFont="1" applyFill="1" applyBorder="1" applyAlignment="1" applyProtection="1">
      <alignment horizontal="left" vertical="center"/>
    </xf>
    <xf numFmtId="49" fontId="7" fillId="0" borderId="78" xfId="0" applyNumberFormat="1" applyFont="1" applyFill="1" applyBorder="1" applyAlignment="1" applyProtection="1">
      <alignment horizontal="left" vertical="center" wrapText="1"/>
    </xf>
    <xf numFmtId="49" fontId="7" fillId="0" borderId="61" xfId="8" applyNumberFormat="1" applyFont="1" applyFill="1" applyBorder="1" applyAlignment="1">
      <alignment horizontal="left" vertical="center" wrapText="1"/>
    </xf>
    <xf numFmtId="49" fontId="7" fillId="0" borderId="72" xfId="9" quotePrefix="1" applyNumberFormat="1" applyFont="1" applyFill="1" applyBorder="1" applyAlignment="1" applyProtection="1">
      <alignment horizontal="left" vertical="center" wrapText="1"/>
    </xf>
    <xf numFmtId="0" fontId="22" fillId="2" borderId="61" xfId="0" applyNumberFormat="1" applyFont="1" applyFill="1" applyBorder="1" applyAlignment="1" applyProtection="1">
      <alignment horizontal="left" vertical="center"/>
    </xf>
    <xf numFmtId="49" fontId="7" fillId="0" borderId="77" xfId="0" applyNumberFormat="1" applyFont="1" applyFill="1" applyBorder="1" applyAlignment="1" applyProtection="1">
      <alignment horizontal="left" vertical="center" wrapText="1"/>
    </xf>
    <xf numFmtId="49" fontId="7" fillId="0" borderId="71" xfId="9" applyNumberFormat="1" applyFont="1" applyFill="1" applyBorder="1" applyAlignment="1" applyProtection="1">
      <alignment horizontal="left" vertical="center" wrapText="1"/>
    </xf>
    <xf numFmtId="49" fontId="7" fillId="0" borderId="72" xfId="9" applyNumberFormat="1" applyFont="1" applyFill="1" applyBorder="1" applyAlignment="1" applyProtection="1">
      <alignment horizontal="left" vertical="center" wrapText="1"/>
    </xf>
    <xf numFmtId="0" fontId="22" fillId="0" borderId="63" xfId="9" applyNumberFormat="1" applyFont="1" applyFill="1" applyBorder="1" applyAlignment="1" applyProtection="1">
      <alignment horizontal="left" vertical="center"/>
    </xf>
    <xf numFmtId="0" fontId="22" fillId="0" borderId="72" xfId="9" applyNumberFormat="1" applyFont="1" applyFill="1" applyBorder="1" applyAlignment="1" applyProtection="1">
      <alignment vertical="center"/>
    </xf>
    <xf numFmtId="0" fontId="7" fillId="0" borderId="70" xfId="9" applyNumberFormat="1" applyFont="1" applyFill="1" applyBorder="1" applyAlignment="1" applyProtection="1">
      <alignment horizontal="left" vertical="center"/>
    </xf>
    <xf numFmtId="0" fontId="7" fillId="0" borderId="72" xfId="9" quotePrefix="1" applyNumberFormat="1" applyFont="1" applyFill="1" applyBorder="1" applyAlignment="1" applyProtection="1">
      <alignment vertical="center"/>
    </xf>
    <xf numFmtId="49" fontId="7" fillId="0" borderId="91" xfId="9" applyNumberFormat="1" applyFont="1" applyFill="1" applyBorder="1" applyAlignment="1" applyProtection="1">
      <alignment horizontal="left" vertical="center" wrapText="1"/>
    </xf>
    <xf numFmtId="0" fontId="7" fillId="0" borderId="72" xfId="9" quotePrefix="1" applyNumberFormat="1" applyFont="1" applyFill="1" applyBorder="1" applyAlignment="1" applyProtection="1">
      <alignment horizontal="left" vertical="center" wrapText="1"/>
    </xf>
    <xf numFmtId="49" fontId="7" fillId="0" borderId="61" xfId="9" applyNumberFormat="1" applyFont="1" applyFill="1" applyBorder="1" applyAlignment="1" applyProtection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49" fontId="7" fillId="0" borderId="70" xfId="9" applyNumberFormat="1" applyFont="1" applyFill="1" applyBorder="1" applyAlignment="1" applyProtection="1">
      <alignment horizontal="left" vertical="center" wrapText="1"/>
    </xf>
    <xf numFmtId="0" fontId="22" fillId="2" borderId="63" xfId="9" applyNumberFormat="1" applyFont="1" applyFill="1" applyBorder="1" applyAlignment="1" applyProtection="1">
      <alignment horizontal="left" vertical="center"/>
    </xf>
    <xf numFmtId="0" fontId="22" fillId="2" borderId="72" xfId="9" applyNumberFormat="1" applyFont="1" applyFill="1" applyBorder="1" applyAlignment="1" applyProtection="1">
      <alignment vertical="center"/>
    </xf>
    <xf numFmtId="49" fontId="7" fillId="0" borderId="77" xfId="9" applyNumberFormat="1" applyFont="1" applyFill="1" applyBorder="1" applyAlignment="1" applyProtection="1">
      <alignment horizontal="left" vertical="center" wrapText="1"/>
    </xf>
    <xf numFmtId="0" fontId="7" fillId="0" borderId="78" xfId="9" applyNumberFormat="1" applyFont="1" applyFill="1" applyBorder="1" applyAlignment="1" applyProtection="1">
      <alignment horizontal="left" vertical="center"/>
    </xf>
    <xf numFmtId="0" fontId="7" fillId="0" borderId="72" xfId="9" quotePrefix="1" applyNumberFormat="1" applyFont="1" applyFill="1" applyBorder="1" applyAlignment="1" applyProtection="1">
      <alignment vertical="center" wrapText="1"/>
    </xf>
    <xf numFmtId="0" fontId="7" fillId="0" borderId="72" xfId="9" applyNumberFormat="1" applyFont="1" applyFill="1" applyBorder="1" applyAlignment="1" applyProtection="1">
      <alignment vertical="center"/>
    </xf>
    <xf numFmtId="0" fontId="7" fillId="2" borderId="79" xfId="9" applyNumberFormat="1" applyFont="1" applyFill="1" applyBorder="1" applyAlignment="1" applyProtection="1">
      <alignment horizontal="left" vertical="center"/>
    </xf>
    <xf numFmtId="0" fontId="7" fillId="2" borderId="72" xfId="9" applyNumberFormat="1" applyFont="1" applyFill="1" applyBorder="1" applyAlignment="1" applyProtection="1">
      <alignment vertical="center"/>
    </xf>
    <xf numFmtId="49" fontId="7" fillId="0" borderId="107" xfId="9" applyNumberFormat="1" applyFont="1" applyFill="1" applyBorder="1" applyAlignment="1" applyProtection="1">
      <alignment horizontal="left" vertical="center" wrapText="1"/>
    </xf>
    <xf numFmtId="176" fontId="7" fillId="4" borderId="51" xfId="9" applyNumberFormat="1" applyFont="1" applyFill="1" applyBorder="1" applyAlignment="1" applyProtection="1">
      <alignment horizontal="right" vertical="center" wrapText="1"/>
    </xf>
    <xf numFmtId="0" fontId="22" fillId="0" borderId="107" xfId="9" applyNumberFormat="1" applyFont="1" applyFill="1" applyBorder="1" applyAlignment="1" applyProtection="1">
      <alignment horizontal="left" vertical="center"/>
    </xf>
    <xf numFmtId="0" fontId="22" fillId="0" borderId="69" xfId="9" applyFont="1" applyBorder="1" applyAlignment="1">
      <alignment horizontal="left" vertical="center"/>
    </xf>
    <xf numFmtId="0" fontId="22" fillId="2" borderId="67" xfId="9" applyNumberFormat="1" applyFont="1" applyFill="1" applyBorder="1" applyAlignment="1" applyProtection="1">
      <alignment horizontal="left" vertical="center"/>
    </xf>
    <xf numFmtId="0" fontId="22" fillId="0" borderId="0" xfId="0" applyFont="1">
      <alignment vertical="center"/>
    </xf>
    <xf numFmtId="49" fontId="7" fillId="0" borderId="62" xfId="9" applyNumberFormat="1" applyFont="1" applyFill="1" applyBorder="1" applyAlignment="1" applyProtection="1">
      <alignment horizontal="left" vertical="center" wrapText="1"/>
    </xf>
    <xf numFmtId="49" fontId="7" fillId="0" borderId="107" xfId="9" applyNumberFormat="1" applyFont="1" applyFill="1" applyBorder="1" applyAlignment="1" applyProtection="1">
      <alignment horizontal="left" vertical="center" wrapText="1"/>
    </xf>
    <xf numFmtId="49" fontId="7" fillId="0" borderId="37" xfId="9" applyNumberFormat="1" applyFont="1" applyFill="1" applyBorder="1" applyAlignment="1" applyProtection="1">
      <alignment horizontal="left" vertical="center" wrapText="1"/>
    </xf>
    <xf numFmtId="49" fontId="7" fillId="0" borderId="106" xfId="9" applyNumberFormat="1" applyFont="1" applyFill="1" applyBorder="1" applyAlignment="1" applyProtection="1">
      <alignment horizontal="left" vertical="center" wrapText="1"/>
    </xf>
    <xf numFmtId="49" fontId="7" fillId="0" borderId="38" xfId="9" applyNumberFormat="1" applyFont="1" applyFill="1" applyBorder="1" applyAlignment="1" applyProtection="1">
      <alignment horizontal="left" vertical="center" wrapText="1"/>
    </xf>
    <xf numFmtId="49" fontId="7" fillId="0" borderId="36" xfId="9" applyNumberFormat="1" applyFont="1" applyFill="1" applyBorder="1" applyAlignment="1" applyProtection="1">
      <alignment horizontal="left" vertical="center" wrapText="1"/>
    </xf>
    <xf numFmtId="49" fontId="7" fillId="0" borderId="39" xfId="9" applyNumberFormat="1" applyFont="1" applyFill="1" applyBorder="1" applyAlignment="1" applyProtection="1">
      <alignment horizontal="left" vertical="center" wrapText="1"/>
    </xf>
    <xf numFmtId="49" fontId="7" fillId="0" borderId="83" xfId="9" applyNumberFormat="1" applyFont="1" applyFill="1" applyBorder="1" applyAlignment="1" applyProtection="1">
      <alignment horizontal="left" vertical="center" wrapText="1"/>
    </xf>
    <xf numFmtId="49" fontId="7" fillId="0" borderId="108" xfId="9" applyNumberFormat="1" applyFont="1" applyFill="1" applyBorder="1" applyAlignment="1" applyProtection="1">
      <alignment horizontal="left" vertical="center" wrapText="1"/>
    </xf>
    <xf numFmtId="0" fontId="7" fillId="0" borderId="92" xfId="9" applyNumberFormat="1" applyFont="1" applyFill="1" applyBorder="1" applyAlignment="1" applyProtection="1">
      <alignment horizontal="left" vertical="center"/>
    </xf>
    <xf numFmtId="0" fontId="7" fillId="0" borderId="79" xfId="9" applyNumberFormat="1" applyFont="1" applyFill="1" applyBorder="1" applyAlignment="1" applyProtection="1">
      <alignment horizontal="left" vertical="center"/>
    </xf>
    <xf numFmtId="176" fontId="7" fillId="2" borderId="34" xfId="9" applyNumberFormat="1" applyFont="1" applyFill="1" applyBorder="1" applyAlignment="1" applyProtection="1">
      <alignment horizontal="right" vertical="center" wrapText="1"/>
    </xf>
    <xf numFmtId="176" fontId="7" fillId="0" borderId="61" xfId="9" applyNumberFormat="1" applyFont="1" applyFill="1" applyBorder="1" applyAlignment="1" applyProtection="1">
      <alignment horizontal="right" vertical="center" wrapText="1"/>
    </xf>
    <xf numFmtId="176" fontId="7" fillId="0" borderId="61" xfId="7" applyNumberFormat="1" applyFont="1" applyFill="1" applyBorder="1" applyAlignment="1">
      <alignment horizontal="right" vertical="center" wrapText="1"/>
    </xf>
    <xf numFmtId="176" fontId="7" fillId="2" borderId="61" xfId="9" applyNumberFormat="1" applyFont="1" applyFill="1" applyBorder="1" applyAlignment="1" applyProtection="1">
      <alignment horizontal="right" vertical="center" wrapText="1"/>
    </xf>
    <xf numFmtId="176" fontId="7" fillId="0" borderId="21" xfId="8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38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108" xfId="0" applyBorder="1" applyAlignment="1">
      <alignment horizontal="left" vertical="center" wrapText="1"/>
    </xf>
    <xf numFmtId="176" fontId="7" fillId="0" borderId="34" xfId="9" applyNumberFormat="1" applyFont="1" applyFill="1" applyBorder="1" applyAlignment="1" applyProtection="1">
      <alignment horizontal="right" vertical="center" wrapText="1"/>
    </xf>
    <xf numFmtId="176" fontId="7" fillId="0" borderId="109" xfId="9" applyNumberFormat="1" applyFont="1" applyFill="1" applyBorder="1" applyAlignment="1" applyProtection="1">
      <alignment horizontal="right" vertical="center" wrapText="1"/>
    </xf>
    <xf numFmtId="49" fontId="7" fillId="0" borderId="90" xfId="9" applyNumberFormat="1" applyFont="1" applyFill="1" applyBorder="1" applyAlignment="1" applyProtection="1">
      <alignment horizontal="left" vertical="center" wrapText="1"/>
    </xf>
    <xf numFmtId="49" fontId="7" fillId="0" borderId="8" xfId="9" applyNumberFormat="1" applyFont="1" applyFill="1" applyBorder="1" applyAlignment="1" applyProtection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76" fontId="11" fillId="0" borderId="0" xfId="0" applyNumberFormat="1" applyFont="1">
      <alignment vertical="center"/>
    </xf>
    <xf numFmtId="176" fontId="7" fillId="0" borderId="111" xfId="9" applyNumberFormat="1" applyFont="1" applyFill="1" applyBorder="1" applyAlignment="1" applyProtection="1">
      <alignment horizontal="right" vertical="center" wrapText="1"/>
    </xf>
    <xf numFmtId="176" fontId="7" fillId="2" borderId="112" xfId="9" applyNumberFormat="1" applyFont="1" applyFill="1" applyBorder="1" applyAlignment="1" applyProtection="1">
      <alignment horizontal="right" vertical="center" wrapText="1"/>
    </xf>
    <xf numFmtId="49" fontId="7" fillId="0" borderId="83" xfId="9" applyNumberFormat="1" applyFont="1" applyFill="1" applyBorder="1" applyAlignment="1" applyProtection="1">
      <alignment horizontal="left" vertical="center" wrapText="1"/>
    </xf>
    <xf numFmtId="49" fontId="7" fillId="0" borderId="62" xfId="9" applyNumberFormat="1" applyFont="1" applyFill="1" applyBorder="1" applyAlignment="1" applyProtection="1">
      <alignment horizontal="left" vertical="center" wrapText="1"/>
    </xf>
    <xf numFmtId="176" fontId="6" fillId="2" borderId="17" xfId="0" applyNumberFormat="1" applyFont="1" applyFill="1" applyBorder="1" applyAlignment="1">
      <alignment vertical="center"/>
    </xf>
    <xf numFmtId="0" fontId="17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1" fillId="0" borderId="0" xfId="0" applyFont="1">
      <alignment vertical="center"/>
    </xf>
    <xf numFmtId="0" fontId="2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justify" vertical="center"/>
    </xf>
    <xf numFmtId="0" fontId="11" fillId="0" borderId="0" xfId="0" applyFont="1" applyAlignment="1">
      <alignment vertical="justify"/>
    </xf>
    <xf numFmtId="0" fontId="0" fillId="0" borderId="0" xfId="0" applyFo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vertical="center"/>
    </xf>
    <xf numFmtId="49" fontId="8" fillId="0" borderId="78" xfId="5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1" fillId="0" borderId="0" xfId="5" applyFont="1" applyFill="1">
      <alignment vertical="center"/>
    </xf>
    <xf numFmtId="176" fontId="11" fillId="0" borderId="0" xfId="5" applyNumberFormat="1" applyFont="1" applyFill="1">
      <alignment vertical="center"/>
    </xf>
    <xf numFmtId="0" fontId="11" fillId="0" borderId="0" xfId="5" applyFont="1" applyFill="1" applyBorder="1" applyAlignment="1">
      <alignment horizontal="right" vertical="center"/>
    </xf>
    <xf numFmtId="176" fontId="8" fillId="0" borderId="61" xfId="0" applyNumberFormat="1" applyFont="1" applyFill="1" applyBorder="1" applyAlignment="1" applyProtection="1">
      <alignment horizontal="right" vertical="center" wrapText="1"/>
    </xf>
    <xf numFmtId="177" fontId="11" fillId="0" borderId="0" xfId="0" applyNumberFormat="1" applyFont="1" applyFill="1">
      <alignment vertical="center"/>
    </xf>
    <xf numFmtId="176" fontId="8" fillId="0" borderId="114" xfId="5" applyNumberFormat="1" applyFont="1" applyFill="1" applyBorder="1" applyAlignment="1">
      <alignment horizontal="right" vertical="center" wrapText="1"/>
    </xf>
    <xf numFmtId="176" fontId="8" fillId="0" borderId="61" xfId="5" applyNumberFormat="1" applyFont="1" applyFill="1" applyBorder="1" applyAlignment="1">
      <alignment horizontal="right" vertical="center" wrapText="1"/>
    </xf>
    <xf numFmtId="176" fontId="8" fillId="0" borderId="50" xfId="5" applyNumberFormat="1" applyFont="1" applyFill="1" applyBorder="1" applyAlignment="1">
      <alignment horizontal="right" vertical="center" wrapText="1"/>
    </xf>
    <xf numFmtId="176" fontId="24" fillId="0" borderId="104" xfId="5" applyNumberFormat="1" applyFont="1" applyFill="1" applyBorder="1" applyAlignment="1">
      <alignment horizontal="right" vertical="center" wrapText="1"/>
    </xf>
    <xf numFmtId="176" fontId="24" fillId="0" borderId="105" xfId="5" applyNumberFormat="1" applyFont="1" applyFill="1" applyBorder="1" applyAlignment="1">
      <alignment horizontal="right" vertical="center" wrapText="1"/>
    </xf>
    <xf numFmtId="176" fontId="8" fillId="0" borderId="8" xfId="5" applyNumberFormat="1" applyFont="1" applyFill="1" applyBorder="1" applyAlignment="1">
      <alignment horizontal="right" vertical="center" wrapText="1"/>
    </xf>
    <xf numFmtId="49" fontId="12" fillId="5" borderId="4" xfId="5" applyNumberFormat="1" applyFont="1" applyFill="1" applyBorder="1" applyAlignment="1">
      <alignment horizontal="center" vertical="center" wrapText="1"/>
    </xf>
    <xf numFmtId="49" fontId="12" fillId="5" borderId="5" xfId="5" applyNumberFormat="1" applyFont="1" applyFill="1" applyBorder="1" applyAlignment="1">
      <alignment horizontal="center" vertical="center" wrapText="1"/>
    </xf>
    <xf numFmtId="0" fontId="22" fillId="5" borderId="5" xfId="5" applyFont="1" applyFill="1" applyBorder="1" applyAlignment="1">
      <alignment horizontal="center" vertical="center" wrapText="1"/>
    </xf>
    <xf numFmtId="0" fontId="22" fillId="5" borderId="6" xfId="5" applyFont="1" applyFill="1" applyBorder="1" applyAlignment="1">
      <alignment horizontal="center" vertical="center" wrapText="1"/>
    </xf>
    <xf numFmtId="49" fontId="12" fillId="5" borderId="121" xfId="5" applyNumberFormat="1" applyFont="1" applyFill="1" applyBorder="1" applyAlignment="1">
      <alignment horizontal="center" vertical="center" wrapText="1"/>
    </xf>
    <xf numFmtId="49" fontId="12" fillId="5" borderId="119" xfId="5" applyNumberFormat="1" applyFont="1" applyFill="1" applyBorder="1" applyAlignment="1">
      <alignment horizontal="center" vertical="center" wrapText="1"/>
    </xf>
    <xf numFmtId="49" fontId="12" fillId="5" borderId="32" xfId="5" applyNumberFormat="1" applyFont="1" applyFill="1" applyBorder="1" applyAlignment="1">
      <alignment horizontal="center" vertical="center" wrapText="1"/>
    </xf>
    <xf numFmtId="49" fontId="12" fillId="5" borderId="31" xfId="5" applyNumberFormat="1" applyFont="1" applyFill="1" applyBorder="1" applyAlignment="1">
      <alignment horizontal="center" vertical="center" wrapText="1"/>
    </xf>
    <xf numFmtId="49" fontId="12" fillId="5" borderId="120" xfId="5" applyNumberFormat="1" applyFont="1" applyFill="1" applyBorder="1" applyAlignment="1">
      <alignment horizontal="center" vertical="center" wrapText="1"/>
    </xf>
    <xf numFmtId="49" fontId="8" fillId="0" borderId="7" xfId="5" applyNumberFormat="1" applyFont="1" applyFill="1" applyBorder="1" applyAlignment="1">
      <alignment horizontal="center" vertical="center" wrapText="1"/>
    </xf>
    <xf numFmtId="49" fontId="8" fillId="0" borderId="8" xfId="5" applyNumberFormat="1" applyFont="1" applyFill="1" applyBorder="1" applyAlignment="1">
      <alignment horizontal="center" vertical="center" wrapText="1"/>
    </xf>
    <xf numFmtId="49" fontId="8" fillId="0" borderId="10" xfId="5" applyNumberFormat="1" applyFont="1" applyFill="1" applyBorder="1" applyAlignment="1">
      <alignment horizontal="center" vertical="center" wrapText="1"/>
    </xf>
    <xf numFmtId="49" fontId="8" fillId="0" borderId="61" xfId="5" applyNumberFormat="1" applyFont="1" applyFill="1" applyBorder="1" applyAlignment="1">
      <alignment horizontal="center" vertical="center" wrapText="1"/>
    </xf>
    <xf numFmtId="49" fontId="8" fillId="0" borderId="77" xfId="5" applyNumberFormat="1" applyFont="1" applyFill="1" applyBorder="1" applyAlignment="1">
      <alignment horizontal="center" vertical="center" wrapText="1"/>
    </xf>
    <xf numFmtId="49" fontId="8" fillId="0" borderId="61" xfId="5" applyNumberFormat="1" applyFont="1" applyFill="1" applyBorder="1" applyAlignment="1">
      <alignment horizontal="center" vertical="center" shrinkToFi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8" fillId="0" borderId="11" xfId="5" applyNumberFormat="1" applyFont="1" applyFill="1" applyBorder="1" applyAlignment="1">
      <alignment horizontal="center" vertical="center" wrapText="1"/>
    </xf>
    <xf numFmtId="49" fontId="13" fillId="0" borderId="61" xfId="0" applyNumberFormat="1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176" fontId="8" fillId="0" borderId="11" xfId="5" applyNumberFormat="1" applyFont="1" applyFill="1" applyBorder="1" applyAlignment="1">
      <alignment horizontal="right" vertical="center" wrapText="1"/>
    </xf>
    <xf numFmtId="49" fontId="8" fillId="0" borderId="0" xfId="5" applyNumberFormat="1" applyFont="1" applyFill="1" applyBorder="1" applyAlignment="1">
      <alignment horizontal="center" vertical="center" wrapText="1"/>
    </xf>
    <xf numFmtId="49" fontId="8" fillId="0" borderId="110" xfId="5" applyNumberFormat="1" applyFont="1" applyFill="1" applyBorder="1" applyAlignment="1">
      <alignment horizontal="center" vertical="center" wrapText="1"/>
    </xf>
    <xf numFmtId="49" fontId="8" fillId="0" borderId="122" xfId="5" applyNumberFormat="1" applyFont="1" applyFill="1" applyBorder="1" applyAlignment="1">
      <alignment horizontal="center" vertical="center" wrapText="1"/>
    </xf>
    <xf numFmtId="49" fontId="8" fillId="0" borderId="25" xfId="5" applyNumberFormat="1" applyFont="1" applyFill="1" applyBorder="1" applyAlignment="1">
      <alignment horizontal="center" vertical="center" wrapText="1"/>
    </xf>
    <xf numFmtId="176" fontId="8" fillId="0" borderId="0" xfId="9" applyNumberFormat="1" applyFont="1" applyFill="1" applyBorder="1" applyAlignment="1" applyProtection="1">
      <alignment horizontal="right" vertical="center" wrapText="1"/>
    </xf>
    <xf numFmtId="49" fontId="7" fillId="0" borderId="108" xfId="9" applyNumberFormat="1" applyFont="1" applyFill="1" applyBorder="1" applyAlignment="1" applyProtection="1">
      <alignment horizontal="left" vertical="center" wrapText="1"/>
    </xf>
    <xf numFmtId="176" fontId="7" fillId="0" borderId="128" xfId="9" applyNumberFormat="1" applyFont="1" applyFill="1" applyBorder="1" applyAlignment="1" applyProtection="1">
      <alignment horizontal="right" vertical="center" wrapText="1"/>
    </xf>
    <xf numFmtId="0" fontId="7" fillId="0" borderId="58" xfId="9" quotePrefix="1" applyNumberFormat="1" applyFont="1" applyFill="1" applyBorder="1" applyAlignment="1" applyProtection="1">
      <alignment horizontal="left" vertical="center" wrapText="1"/>
    </xf>
    <xf numFmtId="176" fontId="7" fillId="0" borderId="108" xfId="9" applyNumberFormat="1" applyFont="1" applyFill="1" applyBorder="1" applyAlignment="1" applyProtection="1">
      <alignment horizontal="right" vertical="center" wrapText="1"/>
    </xf>
    <xf numFmtId="176" fontId="7" fillId="0" borderId="129" xfId="7" applyNumberFormat="1" applyFont="1" applyFill="1" applyBorder="1" applyAlignment="1">
      <alignment horizontal="right" vertical="center" wrapText="1"/>
    </xf>
    <xf numFmtId="49" fontId="13" fillId="0" borderId="130" xfId="6" applyNumberFormat="1" applyFont="1" applyFill="1" applyBorder="1" applyAlignment="1">
      <alignment horizontal="left" vertical="center" wrapText="1"/>
    </xf>
    <xf numFmtId="49" fontId="7" fillId="0" borderId="125" xfId="0" applyNumberFormat="1" applyFont="1" applyFill="1" applyBorder="1" applyAlignment="1" applyProtection="1">
      <alignment vertical="center" wrapText="1"/>
    </xf>
    <xf numFmtId="49" fontId="7" fillId="0" borderId="131" xfId="0" applyNumberFormat="1" applyFont="1" applyFill="1" applyBorder="1" applyAlignment="1" applyProtection="1">
      <alignment vertical="center" wrapText="1"/>
    </xf>
    <xf numFmtId="0" fontId="22" fillId="0" borderId="25" xfId="9" applyFont="1" applyBorder="1" applyAlignment="1">
      <alignment horizontal="left" vertical="center"/>
    </xf>
    <xf numFmtId="49" fontId="7" fillId="0" borderId="124" xfId="9" applyNumberFormat="1" applyFont="1" applyFill="1" applyBorder="1" applyAlignment="1" applyProtection="1">
      <alignment vertical="center" wrapText="1"/>
    </xf>
    <xf numFmtId="49" fontId="7" fillId="0" borderId="11" xfId="9" applyNumberFormat="1" applyFont="1" applyFill="1" applyBorder="1" applyAlignment="1" applyProtection="1">
      <alignment vertical="center" wrapText="1"/>
    </xf>
    <xf numFmtId="49" fontId="7" fillId="0" borderId="46" xfId="9" applyNumberFormat="1" applyFont="1" applyFill="1" applyBorder="1" applyAlignment="1" applyProtection="1">
      <alignment vertical="center" wrapText="1"/>
    </xf>
    <xf numFmtId="0" fontId="32" fillId="0" borderId="135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justify" vertical="justify"/>
    </xf>
    <xf numFmtId="0" fontId="3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quotePrefix="1" applyFont="1" applyFill="1" applyAlignment="1">
      <alignment horizontal="left" vertical="center"/>
    </xf>
    <xf numFmtId="0" fontId="11" fillId="0" borderId="0" xfId="0" quotePrefix="1" applyFont="1" applyAlignment="1">
      <alignment vertical="center"/>
    </xf>
    <xf numFmtId="41" fontId="11" fillId="0" borderId="33" xfId="4" applyFont="1" applyFill="1" applyBorder="1">
      <alignment vertical="center"/>
    </xf>
    <xf numFmtId="0" fontId="11" fillId="0" borderId="0" xfId="0" quotePrefix="1" applyFont="1" applyAlignment="1">
      <alignment vertical="center"/>
    </xf>
    <xf numFmtId="0" fontId="11" fillId="4" borderId="0" xfId="0" quotePrefix="1" applyFont="1" applyFill="1" applyAlignment="1">
      <alignment vertical="center"/>
    </xf>
    <xf numFmtId="0" fontId="22" fillId="0" borderId="11" xfId="0" applyNumberFormat="1" applyFont="1" applyFill="1" applyBorder="1" applyAlignment="1" applyProtection="1">
      <alignment horizontal="left" vertical="center"/>
    </xf>
    <xf numFmtId="49" fontId="7" fillId="0" borderId="133" xfId="0" applyNumberFormat="1" applyFont="1" applyFill="1" applyBorder="1" applyAlignment="1" applyProtection="1">
      <alignment vertical="center" wrapText="1"/>
    </xf>
    <xf numFmtId="0" fontId="32" fillId="0" borderId="33" xfId="0" applyFont="1" applyFill="1" applyBorder="1">
      <alignment vertical="center"/>
    </xf>
    <xf numFmtId="0" fontId="32" fillId="0" borderId="33" xfId="0" quotePrefix="1" applyFont="1" applyFill="1" applyBorder="1">
      <alignment vertical="center"/>
    </xf>
    <xf numFmtId="177" fontId="7" fillId="4" borderId="21" xfId="6" applyNumberFormat="1" applyFont="1" applyFill="1" applyBorder="1" applyAlignment="1">
      <alignment horizontal="right" vertical="center" wrapText="1"/>
    </xf>
    <xf numFmtId="49" fontId="36" fillId="0" borderId="22" xfId="6" applyNumberFormat="1" applyFont="1" applyFill="1" applyBorder="1" applyAlignment="1">
      <alignment horizontal="left" vertical="center" wrapText="1"/>
    </xf>
    <xf numFmtId="49" fontId="36" fillId="0" borderId="22" xfId="6" quotePrefix="1" applyNumberFormat="1" applyFont="1" applyFill="1" applyBorder="1" applyAlignment="1">
      <alignment horizontal="left" vertical="center" wrapText="1"/>
    </xf>
    <xf numFmtId="49" fontId="36" fillId="4" borderId="22" xfId="6" quotePrefix="1" applyNumberFormat="1" applyFont="1" applyFill="1" applyBorder="1" applyAlignment="1">
      <alignment horizontal="left" vertical="center" wrapText="1"/>
    </xf>
    <xf numFmtId="49" fontId="36" fillId="0" borderId="49" xfId="8" quotePrefix="1" applyNumberFormat="1" applyFont="1" applyFill="1" applyBorder="1" applyAlignment="1">
      <alignment horizontal="left" vertical="center" wrapText="1"/>
    </xf>
    <xf numFmtId="49" fontId="36" fillId="0" borderId="49" xfId="7" quotePrefix="1" applyNumberFormat="1" applyFont="1" applyFill="1" applyBorder="1" applyAlignment="1">
      <alignment horizontal="left" vertical="center" wrapText="1"/>
    </xf>
    <xf numFmtId="49" fontId="36" fillId="0" borderId="49" xfId="7" applyNumberFormat="1" applyFont="1" applyFill="1" applyBorder="1" applyAlignment="1">
      <alignment horizontal="left" vertical="center" wrapText="1"/>
    </xf>
    <xf numFmtId="49" fontId="36" fillId="0" borderId="72" xfId="9" quotePrefix="1" applyNumberFormat="1" applyFont="1" applyFill="1" applyBorder="1" applyAlignment="1" applyProtection="1">
      <alignment horizontal="left" vertical="center" wrapText="1"/>
    </xf>
    <xf numFmtId="0" fontId="11" fillId="4" borderId="0" xfId="0" quotePrefix="1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0" borderId="0" xfId="0" quotePrefix="1" applyFont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1" fillId="4" borderId="0" xfId="0" quotePrefix="1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justify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justify" vertical="center"/>
    </xf>
    <xf numFmtId="49" fontId="25" fillId="0" borderId="0" xfId="0" applyNumberFormat="1" applyFont="1" applyAlignment="1">
      <alignment horizontal="left" vertical="center" wrapText="1"/>
    </xf>
    <xf numFmtId="49" fontId="25" fillId="0" borderId="0" xfId="0" applyNumberFormat="1" applyFont="1" applyAlignment="1">
      <alignment horizontal="left" vertical="center"/>
    </xf>
    <xf numFmtId="49" fontId="8" fillId="0" borderId="29" xfId="5" applyNumberFormat="1" applyFont="1" applyFill="1" applyBorder="1" applyAlignment="1">
      <alignment horizontal="center" vertical="center" wrapText="1"/>
    </xf>
    <xf numFmtId="49" fontId="8" fillId="0" borderId="30" xfId="5" applyNumberFormat="1" applyFont="1" applyFill="1" applyBorder="1" applyAlignment="1">
      <alignment horizontal="center" vertical="center" wrapText="1"/>
    </xf>
    <xf numFmtId="49" fontId="8" fillId="0" borderId="44" xfId="5" applyNumberFormat="1" applyFont="1" applyFill="1" applyBorder="1" applyAlignment="1">
      <alignment horizontal="center" vertical="center" wrapText="1"/>
    </xf>
    <xf numFmtId="0" fontId="6" fillId="0" borderId="118" xfId="5" applyFont="1" applyFill="1" applyBorder="1" applyAlignment="1">
      <alignment horizontal="center" vertical="center"/>
    </xf>
    <xf numFmtId="0" fontId="6" fillId="0" borderId="101" xfId="5" applyFont="1" applyFill="1" applyBorder="1" applyAlignment="1">
      <alignment horizontal="center" vertical="center"/>
    </xf>
    <xf numFmtId="0" fontId="6" fillId="0" borderId="117" xfId="5" applyFont="1" applyFill="1" applyBorder="1" applyAlignment="1">
      <alignment horizontal="center" vertical="center"/>
    </xf>
    <xf numFmtId="0" fontId="23" fillId="0" borderId="29" xfId="5" applyFont="1" applyFill="1" applyBorder="1" applyAlignment="1">
      <alignment horizontal="center" vertical="center"/>
    </xf>
    <xf numFmtId="0" fontId="23" fillId="0" borderId="30" xfId="5" applyFont="1" applyFill="1" applyBorder="1" applyAlignment="1">
      <alignment horizontal="center" vertical="center"/>
    </xf>
    <xf numFmtId="0" fontId="23" fillId="0" borderId="44" xfId="5" applyFont="1" applyFill="1" applyBorder="1" applyAlignment="1">
      <alignment horizontal="center" vertical="center"/>
    </xf>
    <xf numFmtId="0" fontId="31" fillId="0" borderId="0" xfId="5" applyFont="1" applyFill="1" applyAlignment="1">
      <alignment horizontal="center" vertical="center"/>
    </xf>
    <xf numFmtId="49" fontId="8" fillId="0" borderId="115" xfId="5" applyNumberFormat="1" applyFont="1" applyFill="1" applyBorder="1" applyAlignment="1">
      <alignment horizontal="center" vertical="center" wrapText="1"/>
    </xf>
    <xf numFmtId="49" fontId="8" fillId="0" borderId="116" xfId="5" applyNumberFormat="1" applyFont="1" applyFill="1" applyBorder="1" applyAlignment="1">
      <alignment horizontal="center" vertical="center" wrapText="1"/>
    </xf>
    <xf numFmtId="49" fontId="8" fillId="0" borderId="113" xfId="5" applyNumberFormat="1" applyFont="1" applyFill="1" applyBorder="1" applyAlignment="1">
      <alignment horizontal="center" vertical="center" wrapText="1"/>
    </xf>
    <xf numFmtId="49" fontId="8" fillId="0" borderId="79" xfId="5" applyNumberFormat="1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14" fillId="0" borderId="116" xfId="0" applyFont="1" applyFill="1" applyBorder="1" applyAlignment="1">
      <alignment horizontal="center" vertical="center" wrapText="1"/>
    </xf>
    <xf numFmtId="0" fontId="14" fillId="0" borderId="113" xfId="0" applyFont="1" applyFill="1" applyBorder="1" applyAlignment="1">
      <alignment horizontal="center" vertical="center" wrapText="1"/>
    </xf>
    <xf numFmtId="0" fontId="14" fillId="0" borderId="12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125" xfId="0" applyFont="1" applyFill="1" applyBorder="1" applyAlignment="1">
      <alignment horizontal="center" vertical="center" wrapText="1"/>
    </xf>
    <xf numFmtId="0" fontId="14" fillId="0" borderId="126" xfId="0" applyFont="1" applyFill="1" applyBorder="1" applyAlignment="1">
      <alignment horizontal="center" vertical="center" wrapText="1"/>
    </xf>
    <xf numFmtId="0" fontId="14" fillId="0" borderId="127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49" fontId="8" fillId="0" borderId="51" xfId="0" applyNumberFormat="1" applyFont="1" applyFill="1" applyBorder="1" applyAlignment="1" applyProtection="1">
      <alignment horizontal="left" vertical="center" wrapText="1"/>
    </xf>
    <xf numFmtId="0" fontId="14" fillId="0" borderId="74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12" fillId="2" borderId="12" xfId="0" applyNumberFormat="1" applyFont="1" applyFill="1" applyBorder="1" applyAlignment="1" applyProtection="1">
      <alignment horizontal="center" vertical="center" wrapText="1"/>
    </xf>
    <xf numFmtId="0" fontId="15" fillId="2" borderId="13" xfId="0" applyNumberFormat="1" applyFont="1" applyFill="1" applyBorder="1" applyAlignment="1">
      <alignment vertical="center"/>
    </xf>
    <xf numFmtId="0" fontId="15" fillId="2" borderId="14" xfId="0" applyNumberFormat="1" applyFont="1" applyFill="1" applyBorder="1" applyAlignment="1">
      <alignment vertical="center"/>
    </xf>
    <xf numFmtId="49" fontId="12" fillId="2" borderId="15" xfId="0" applyNumberFormat="1" applyFont="1" applyFill="1" applyBorder="1" applyAlignment="1" applyProtection="1">
      <alignment horizontal="center" vertical="center" wrapText="1"/>
    </xf>
    <xf numFmtId="49" fontId="12" fillId="2" borderId="13" xfId="0" applyNumberFormat="1" applyFont="1" applyFill="1" applyBorder="1" applyAlignment="1" applyProtection="1">
      <alignment horizontal="center" vertical="center" wrapText="1"/>
    </xf>
    <xf numFmtId="49" fontId="12" fillId="2" borderId="9" xfId="0" applyNumberFormat="1" applyFont="1" applyFill="1" applyBorder="1" applyAlignment="1" applyProtection="1">
      <alignment horizontal="center" vertical="center" wrapText="1"/>
    </xf>
    <xf numFmtId="49" fontId="12" fillId="2" borderId="17" xfId="0" applyNumberFormat="1" applyFont="1" applyFill="1" applyBorder="1" applyAlignment="1" applyProtection="1">
      <alignment horizontal="center" vertical="center" wrapText="1"/>
    </xf>
    <xf numFmtId="49" fontId="12" fillId="2" borderId="16" xfId="0" applyNumberFormat="1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>
      <alignment vertical="center"/>
    </xf>
    <xf numFmtId="49" fontId="8" fillId="0" borderId="70" xfId="0" applyNumberFormat="1" applyFont="1" applyFill="1" applyBorder="1" applyAlignment="1" applyProtection="1">
      <alignment horizontal="left" vertical="center" wrapText="1"/>
    </xf>
    <xf numFmtId="0" fontId="14" fillId="0" borderId="71" xfId="0" applyFont="1" applyBorder="1" applyAlignment="1">
      <alignment horizontal="left" vertical="center"/>
    </xf>
    <xf numFmtId="49" fontId="8" fillId="2" borderId="73" xfId="0" applyNumberFormat="1" applyFont="1" applyFill="1" applyBorder="1" applyAlignment="1" applyProtection="1">
      <alignment horizontal="left" vertical="center" wrapText="1"/>
    </xf>
    <xf numFmtId="0" fontId="14" fillId="2" borderId="63" xfId="0" applyFont="1" applyFill="1" applyBorder="1" applyAlignment="1">
      <alignment horizontal="left" vertical="center"/>
    </xf>
    <xf numFmtId="0" fontId="14" fillId="2" borderId="74" xfId="0" applyFont="1" applyFill="1" applyBorder="1" applyAlignment="1">
      <alignment horizontal="left" vertical="center"/>
    </xf>
    <xf numFmtId="0" fontId="14" fillId="0" borderId="79" xfId="0" applyFont="1" applyBorder="1" applyAlignment="1">
      <alignment horizontal="left" vertical="center"/>
    </xf>
    <xf numFmtId="0" fontId="11" fillId="0" borderId="80" xfId="0" applyFont="1" applyBorder="1" applyAlignment="1">
      <alignment horizontal="left" vertical="center"/>
    </xf>
    <xf numFmtId="49" fontId="8" fillId="2" borderId="24" xfId="0" applyNumberFormat="1" applyFont="1" applyFill="1" applyBorder="1" applyAlignment="1" applyProtection="1">
      <alignment horizontal="left" vertical="center" wrapText="1"/>
    </xf>
    <xf numFmtId="0" fontId="14" fillId="2" borderId="81" xfId="0" applyFont="1" applyFill="1" applyBorder="1" applyAlignment="1">
      <alignment horizontal="left" vertical="center"/>
    </xf>
    <xf numFmtId="0" fontId="14" fillId="2" borderId="82" xfId="0" applyFont="1" applyFill="1" applyBorder="1" applyAlignment="1">
      <alignment horizontal="left" vertical="center"/>
    </xf>
    <xf numFmtId="0" fontId="18" fillId="2" borderId="100" xfId="0" applyNumberFormat="1" applyFont="1" applyFill="1" applyBorder="1" applyAlignment="1" applyProtection="1">
      <alignment horizontal="center" vertical="center"/>
    </xf>
    <xf numFmtId="0" fontId="18" fillId="2" borderId="101" xfId="0" applyFont="1" applyFill="1" applyBorder="1" applyAlignment="1">
      <alignment horizontal="center" vertical="center"/>
    </xf>
    <xf numFmtId="0" fontId="18" fillId="2" borderId="102" xfId="0" applyFont="1" applyFill="1" applyBorder="1" applyAlignment="1">
      <alignment horizontal="center" vertical="center"/>
    </xf>
    <xf numFmtId="49" fontId="8" fillId="2" borderId="87" xfId="0" applyNumberFormat="1" applyFont="1" applyFill="1" applyBorder="1" applyAlignment="1" applyProtection="1">
      <alignment horizontal="left" vertical="center" wrapText="1"/>
    </xf>
    <xf numFmtId="0" fontId="14" fillId="2" borderId="88" xfId="0" applyFont="1" applyFill="1" applyBorder="1" applyAlignment="1">
      <alignment horizontal="left" vertical="center"/>
    </xf>
    <xf numFmtId="0" fontId="14" fillId="2" borderId="89" xfId="0" applyFont="1" applyFill="1" applyBorder="1" applyAlignment="1">
      <alignment horizontal="left" vertical="center"/>
    </xf>
    <xf numFmtId="49" fontId="8" fillId="0" borderId="63" xfId="0" applyNumberFormat="1" applyFont="1" applyFill="1" applyBorder="1" applyAlignment="1" applyProtection="1">
      <alignment horizontal="left" vertical="center" wrapText="1"/>
    </xf>
    <xf numFmtId="0" fontId="14" fillId="2" borderId="91" xfId="0" applyFont="1" applyFill="1" applyBorder="1" applyAlignment="1">
      <alignment horizontal="left" vertical="center"/>
    </xf>
    <xf numFmtId="49" fontId="8" fillId="2" borderId="93" xfId="0" applyNumberFormat="1" applyFont="1" applyFill="1" applyBorder="1" applyAlignment="1" applyProtection="1">
      <alignment horizontal="left" vertical="center" wrapText="1"/>
    </xf>
    <xf numFmtId="0" fontId="14" fillId="2" borderId="92" xfId="0" applyFont="1" applyFill="1" applyBorder="1" applyAlignment="1">
      <alignment horizontal="left" vertical="center"/>
    </xf>
    <xf numFmtId="0" fontId="13" fillId="0" borderId="95" xfId="6" applyFont="1" applyFill="1" applyBorder="1" applyAlignment="1">
      <alignment horizontal="left" vertical="center" wrapText="1"/>
    </xf>
    <xf numFmtId="0" fontId="0" fillId="0" borderId="96" xfId="0" applyBorder="1" applyAlignment="1">
      <alignment horizontal="left" vertical="center" wrapText="1"/>
    </xf>
    <xf numFmtId="0" fontId="0" fillId="0" borderId="97" xfId="0" applyBorder="1" applyAlignment="1">
      <alignment horizontal="left" vertical="center" wrapText="1"/>
    </xf>
    <xf numFmtId="0" fontId="13" fillId="0" borderId="98" xfId="6" applyFont="1" applyFill="1" applyBorder="1" applyAlignment="1">
      <alignment horizontal="left" vertical="center" wrapText="1"/>
    </xf>
    <xf numFmtId="0" fontId="0" fillId="0" borderId="99" xfId="0" applyBorder="1" applyAlignment="1">
      <alignment horizontal="left" vertical="center" wrapText="1"/>
    </xf>
    <xf numFmtId="49" fontId="7" fillId="0" borderId="127" xfId="9" quotePrefix="1" applyNumberFormat="1" applyFont="1" applyFill="1" applyBorder="1" applyAlignment="1" applyProtection="1">
      <alignment horizontal="left" vertical="center" wrapText="1"/>
    </xf>
    <xf numFmtId="49" fontId="7" fillId="0" borderId="110" xfId="9" quotePrefix="1" applyNumberFormat="1" applyFont="1" applyFill="1" applyBorder="1" applyAlignment="1" applyProtection="1">
      <alignment horizontal="left" vertical="center" wrapText="1"/>
    </xf>
    <xf numFmtId="49" fontId="7" fillId="0" borderId="132" xfId="9" quotePrefix="1" applyNumberFormat="1" applyFont="1" applyFill="1" applyBorder="1" applyAlignment="1" applyProtection="1">
      <alignment horizontal="left" vertical="center" wrapText="1"/>
    </xf>
    <xf numFmtId="176" fontId="7" fillId="0" borderId="61" xfId="7" applyNumberFormat="1" applyFont="1" applyFill="1" applyBorder="1" applyAlignment="1">
      <alignment horizontal="right" vertical="top" wrapText="1"/>
    </xf>
    <xf numFmtId="176" fontId="7" fillId="0" borderId="124" xfId="9" applyNumberFormat="1" applyFont="1" applyFill="1" applyBorder="1" applyAlignment="1" applyProtection="1">
      <alignment horizontal="right" vertical="top" wrapText="1"/>
    </xf>
    <xf numFmtId="176" fontId="7" fillId="0" borderId="11" xfId="9" applyNumberFormat="1" applyFont="1" applyFill="1" applyBorder="1" applyAlignment="1" applyProtection="1">
      <alignment horizontal="right" vertical="top" wrapText="1"/>
    </xf>
    <xf numFmtId="176" fontId="7" fillId="0" borderId="46" xfId="9" applyNumberFormat="1" applyFont="1" applyFill="1" applyBorder="1" applyAlignment="1" applyProtection="1">
      <alignment horizontal="right" vertical="top" wrapText="1"/>
    </xf>
    <xf numFmtId="49" fontId="7" fillId="0" borderId="78" xfId="9" applyNumberFormat="1" applyFont="1" applyFill="1" applyBorder="1" applyAlignment="1" applyProtection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7" fillId="0" borderId="63" xfId="9" applyNumberFormat="1" applyFont="1" applyFill="1" applyBorder="1" applyAlignment="1" applyProtection="1">
      <alignment horizontal="left" vertical="center" wrapText="1"/>
    </xf>
    <xf numFmtId="0" fontId="22" fillId="0" borderId="74" xfId="9" applyNumberFormat="1" applyFont="1" applyFill="1" applyBorder="1" applyAlignment="1" applyProtection="1">
      <alignment horizontal="left" vertical="center"/>
    </xf>
    <xf numFmtId="49" fontId="7" fillId="0" borderId="94" xfId="9" applyNumberFormat="1" applyFont="1" applyFill="1" applyBorder="1" applyAlignment="1" applyProtection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49" fontId="7" fillId="2" borderId="28" xfId="9" applyNumberFormat="1" applyFont="1" applyFill="1" applyBorder="1" applyAlignment="1" applyProtection="1">
      <alignment horizontal="left" vertical="center" wrapText="1"/>
    </xf>
    <xf numFmtId="0" fontId="22" fillId="2" borderId="67" xfId="9" applyNumberFormat="1" applyFont="1" applyFill="1" applyBorder="1" applyAlignment="1" applyProtection="1">
      <alignment horizontal="left" vertical="center"/>
    </xf>
    <xf numFmtId="0" fontId="22" fillId="2" borderId="66" xfId="9" applyNumberFormat="1" applyFont="1" applyFill="1" applyBorder="1" applyAlignment="1" applyProtection="1">
      <alignment horizontal="left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49" fontId="7" fillId="0" borderId="42" xfId="9" applyNumberFormat="1" applyFont="1" applyFill="1" applyBorder="1" applyAlignment="1" applyProtection="1">
      <alignment horizontal="left" vertical="center" wrapText="1"/>
    </xf>
    <xf numFmtId="0" fontId="22" fillId="0" borderId="71" xfId="0" applyFont="1" applyBorder="1" applyAlignment="1">
      <alignment horizontal="left" vertical="center" wrapText="1"/>
    </xf>
    <xf numFmtId="49" fontId="7" fillId="2" borderId="93" xfId="9" applyNumberFormat="1" applyFont="1" applyFill="1" applyBorder="1" applyAlignment="1" applyProtection="1">
      <alignment horizontal="left" vertical="center" wrapText="1"/>
    </xf>
    <xf numFmtId="0" fontId="22" fillId="2" borderId="92" xfId="9" applyNumberFormat="1" applyFont="1" applyFill="1" applyBorder="1" applyAlignment="1" applyProtection="1">
      <alignment horizontal="left" vertical="center"/>
    </xf>
    <xf numFmtId="0" fontId="22" fillId="2" borderId="74" xfId="9" applyNumberFormat="1" applyFont="1" applyFill="1" applyBorder="1" applyAlignment="1" applyProtection="1">
      <alignment horizontal="left" vertical="center"/>
    </xf>
    <xf numFmtId="0" fontId="7" fillId="0" borderId="61" xfId="9" applyNumberFormat="1" applyFont="1" applyFill="1" applyBorder="1" applyAlignment="1" applyProtection="1">
      <alignment horizontal="left" vertical="center"/>
    </xf>
    <xf numFmtId="0" fontId="22" fillId="0" borderId="61" xfId="0" applyFont="1" applyBorder="1" applyAlignment="1">
      <alignment horizontal="left" vertical="center"/>
    </xf>
    <xf numFmtId="49" fontId="7" fillId="2" borderId="10" xfId="9" applyNumberFormat="1" applyFont="1" applyFill="1" applyBorder="1" applyAlignment="1" applyProtection="1">
      <alignment horizontal="left" vertical="center" wrapText="1"/>
    </xf>
    <xf numFmtId="0" fontId="22" fillId="2" borderId="61" xfId="0" applyFont="1" applyFill="1" applyBorder="1" applyAlignment="1">
      <alignment horizontal="left" vertical="center"/>
    </xf>
    <xf numFmtId="49" fontId="7" fillId="0" borderId="43" xfId="9" applyNumberFormat="1" applyFont="1" applyFill="1" applyBorder="1" applyAlignment="1" applyProtection="1">
      <alignment horizontal="left" vertical="center" wrapText="1"/>
    </xf>
    <xf numFmtId="49" fontId="7" fillId="2" borderId="73" xfId="9" applyNumberFormat="1" applyFont="1" applyFill="1" applyBorder="1" applyAlignment="1" applyProtection="1">
      <alignment horizontal="left" vertical="center" wrapText="1"/>
    </xf>
    <xf numFmtId="0" fontId="22" fillId="2" borderId="63" xfId="9" applyNumberFormat="1" applyFont="1" applyFill="1" applyBorder="1" applyAlignment="1" applyProtection="1">
      <alignment horizontal="left" vertical="center"/>
    </xf>
    <xf numFmtId="0" fontId="22" fillId="0" borderId="25" xfId="9" applyFont="1" applyBorder="1" applyAlignment="1">
      <alignment horizontal="left" vertical="center"/>
    </xf>
    <xf numFmtId="49" fontId="7" fillId="0" borderId="52" xfId="9" applyNumberFormat="1" applyFont="1" applyFill="1" applyBorder="1" applyAlignment="1" applyProtection="1">
      <alignment horizontal="left" vertical="center" wrapText="1"/>
    </xf>
    <xf numFmtId="0" fontId="22" fillId="0" borderId="74" xfId="0" applyFont="1" applyBorder="1" applyAlignment="1">
      <alignment horizontal="left" vertical="center" wrapText="1"/>
    </xf>
    <xf numFmtId="49" fontId="7" fillId="0" borderId="36" xfId="9" applyNumberFormat="1" applyFont="1" applyFill="1" applyBorder="1" applyAlignment="1" applyProtection="1">
      <alignment horizontal="left" vertical="center" wrapText="1"/>
    </xf>
    <xf numFmtId="49" fontId="7" fillId="0" borderId="107" xfId="9" applyNumberFormat="1" applyFont="1" applyFill="1" applyBorder="1" applyAlignment="1" applyProtection="1">
      <alignment horizontal="left" vertical="center" wrapText="1"/>
    </xf>
    <xf numFmtId="49" fontId="7" fillId="0" borderId="37" xfId="9" applyNumberFormat="1" applyFont="1" applyFill="1" applyBorder="1" applyAlignment="1" applyProtection="1">
      <alignment horizontal="left" vertical="center" wrapText="1"/>
    </xf>
    <xf numFmtId="49" fontId="7" fillId="0" borderId="108" xfId="9" applyNumberFormat="1" applyFont="1" applyFill="1" applyBorder="1" applyAlignment="1" applyProtection="1">
      <alignment horizontal="left" vertical="center" wrapText="1"/>
    </xf>
    <xf numFmtId="49" fontId="7" fillId="0" borderId="83" xfId="9" applyNumberFormat="1" applyFont="1" applyFill="1" applyBorder="1" applyAlignment="1" applyProtection="1">
      <alignment horizontal="left" vertical="center" wrapText="1"/>
    </xf>
    <xf numFmtId="49" fontId="7" fillId="0" borderId="39" xfId="9" applyNumberFormat="1" applyFont="1" applyFill="1" applyBorder="1" applyAlignment="1" applyProtection="1">
      <alignment horizontal="left" vertical="center" wrapText="1"/>
    </xf>
    <xf numFmtId="49" fontId="7" fillId="0" borderId="62" xfId="9" applyNumberFormat="1" applyFont="1" applyFill="1" applyBorder="1" applyAlignment="1" applyProtection="1">
      <alignment horizontal="left" vertical="center" wrapText="1"/>
    </xf>
    <xf numFmtId="49" fontId="7" fillId="0" borderId="34" xfId="9" applyNumberFormat="1" applyFont="1" applyFill="1" applyBorder="1" applyAlignment="1" applyProtection="1">
      <alignment horizontal="left" vertical="center" wrapText="1"/>
    </xf>
    <xf numFmtId="49" fontId="7" fillId="0" borderId="134" xfId="9" applyNumberFormat="1" applyFont="1" applyFill="1" applyBorder="1" applyAlignment="1" applyProtection="1">
      <alignment horizontal="left" vertical="center" wrapText="1"/>
    </xf>
    <xf numFmtId="49" fontId="7" fillId="0" borderId="40" xfId="9" applyNumberFormat="1" applyFont="1" applyFill="1" applyBorder="1" applyAlignment="1" applyProtection="1">
      <alignment horizontal="left" vertical="center" wrapText="1"/>
    </xf>
    <xf numFmtId="0" fontId="7" fillId="0" borderId="71" xfId="0" applyFont="1" applyBorder="1" applyAlignment="1">
      <alignment horizontal="left" vertical="center" wrapText="1"/>
    </xf>
    <xf numFmtId="0" fontId="22" fillId="0" borderId="7" xfId="0" applyNumberFormat="1" applyFont="1" applyFill="1" applyBorder="1" applyAlignment="1" applyProtection="1">
      <alignment horizontal="left" vertical="center"/>
    </xf>
    <xf numFmtId="0" fontId="22" fillId="0" borderId="77" xfId="0" applyNumberFormat="1" applyFont="1" applyFill="1" applyBorder="1" applyAlignment="1" applyProtection="1">
      <alignment horizontal="left" vertical="center"/>
    </xf>
    <xf numFmtId="49" fontId="7" fillId="0" borderId="61" xfId="0" applyNumberFormat="1" applyFont="1" applyFill="1" applyBorder="1" applyAlignment="1" applyProtection="1">
      <alignment horizontal="left" vertical="center" wrapText="1"/>
    </xf>
    <xf numFmtId="0" fontId="22" fillId="0" borderId="61" xfId="0" applyNumberFormat="1" applyFont="1" applyFill="1" applyBorder="1" applyAlignment="1" applyProtection="1">
      <alignment horizontal="left" vertical="center"/>
    </xf>
    <xf numFmtId="49" fontId="7" fillId="2" borderId="10" xfId="0" applyNumberFormat="1" applyFont="1" applyFill="1" applyBorder="1" applyAlignment="1" applyProtection="1">
      <alignment horizontal="left" vertical="center" wrapText="1"/>
    </xf>
    <xf numFmtId="0" fontId="22" fillId="2" borderId="61" xfId="0" applyNumberFormat="1" applyFont="1" applyFill="1" applyBorder="1" applyAlignment="1" applyProtection="1">
      <alignment horizontal="left" vertical="center"/>
    </xf>
    <xf numFmtId="49" fontId="7" fillId="0" borderId="92" xfId="9" applyNumberFormat="1" applyFont="1" applyFill="1" applyBorder="1" applyAlignment="1" applyProtection="1">
      <alignment horizontal="left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</xf>
    <xf numFmtId="0" fontId="15" fillId="2" borderId="2" xfId="0" applyNumberFormat="1" applyFont="1" applyFill="1" applyBorder="1" applyAlignment="1" applyProtection="1">
      <alignment vertical="center"/>
    </xf>
    <xf numFmtId="0" fontId="15" fillId="2" borderId="2" xfId="0" applyFont="1" applyFill="1" applyBorder="1" applyAlignment="1">
      <alignment vertical="center"/>
    </xf>
    <xf numFmtId="49" fontId="12" fillId="2" borderId="31" xfId="0" applyNumberFormat="1" applyFont="1" applyFill="1" applyBorder="1" applyAlignment="1" applyProtection="1">
      <alignment horizontal="center" vertical="center" wrapText="1"/>
    </xf>
    <xf numFmtId="49" fontId="12" fillId="2" borderId="32" xfId="0" applyNumberFormat="1" applyFont="1" applyFill="1" applyBorder="1" applyAlignment="1" applyProtection="1">
      <alignment horizontal="center" vertical="center" wrapText="1"/>
    </xf>
    <xf numFmtId="176" fontId="12" fillId="2" borderId="9" xfId="0" applyNumberFormat="1" applyFont="1" applyFill="1" applyBorder="1" applyAlignment="1" applyProtection="1">
      <alignment horizontal="center" vertical="center" wrapText="1"/>
    </xf>
    <xf numFmtId="176" fontId="12" fillId="2" borderId="17" xfId="0" applyNumberFormat="1" applyFont="1" applyFill="1" applyBorder="1" applyAlignment="1" applyProtection="1">
      <alignment horizontal="center" vertical="center" wrapText="1"/>
    </xf>
    <xf numFmtId="49" fontId="22" fillId="2" borderId="3" xfId="0" applyNumberFormat="1" applyFont="1" applyFill="1" applyBorder="1" applyAlignment="1" applyProtection="1">
      <alignment horizontal="center" vertical="center" wrapText="1"/>
    </xf>
    <xf numFmtId="0" fontId="22" fillId="2" borderId="6" xfId="0" applyNumberFormat="1" applyFont="1" applyFill="1" applyBorder="1" applyAlignment="1" applyProtection="1">
      <alignment vertical="center"/>
    </xf>
    <xf numFmtId="0" fontId="22" fillId="0" borderId="7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77" xfId="0" applyFont="1" applyBorder="1" applyAlignment="1">
      <alignment horizontal="left" vertical="center"/>
    </xf>
    <xf numFmtId="0" fontId="22" fillId="0" borderId="46" xfId="0" applyNumberFormat="1" applyFont="1" applyFill="1" applyBorder="1" applyAlignment="1" applyProtection="1">
      <alignment horizontal="left" vertical="center"/>
    </xf>
    <xf numFmtId="0" fontId="22" fillId="0" borderId="78" xfId="0" applyNumberFormat="1" applyFont="1" applyFill="1" applyBorder="1" applyAlignment="1" applyProtection="1">
      <alignment horizontal="left" vertical="center"/>
    </xf>
  </cellXfs>
  <cellStyles count="10">
    <cellStyle name="쉼표 [0]" xfId="4" builtinId="6"/>
    <cellStyle name="쉼표 [0] 2" xfId="2"/>
    <cellStyle name="표준" xfId="0" builtinId="0"/>
    <cellStyle name="표준 2" xfId="1"/>
    <cellStyle name="표준 2 2" xfId="5"/>
    <cellStyle name="표준 3" xfId="3"/>
    <cellStyle name="표준 3 2" xfId="6"/>
    <cellStyle name="표준 4" xfId="7"/>
    <cellStyle name="표준 5" xfId="8"/>
    <cellStyle name="표준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5</xdr:row>
      <xdr:rowOff>19050</xdr:rowOff>
    </xdr:from>
    <xdr:to>
      <xdr:col>8</xdr:col>
      <xdr:colOff>352425</xdr:colOff>
      <xdr:row>13</xdr:row>
      <xdr:rowOff>9525</xdr:rowOff>
    </xdr:to>
    <xdr:sp macro="" textlink="">
      <xdr:nvSpPr>
        <xdr:cNvPr id="2" name="직사각형 1"/>
        <xdr:cNvSpPr/>
      </xdr:nvSpPr>
      <xdr:spPr>
        <a:xfrm>
          <a:off x="380999" y="1066800"/>
          <a:ext cx="5457826" cy="16668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95250</xdr:colOff>
      <xdr:row>5</xdr:row>
      <xdr:rowOff>114300</xdr:rowOff>
    </xdr:from>
    <xdr:to>
      <xdr:col>7</xdr:col>
      <xdr:colOff>600075</xdr:colOff>
      <xdr:row>12</xdr:row>
      <xdr:rowOff>133350</xdr:rowOff>
    </xdr:to>
    <xdr:sp macro="" textlink="">
      <xdr:nvSpPr>
        <xdr:cNvPr id="3" name="TextBox 2"/>
        <xdr:cNvSpPr txBox="1"/>
      </xdr:nvSpPr>
      <xdr:spPr>
        <a:xfrm>
          <a:off x="781050" y="1162050"/>
          <a:ext cx="4619625" cy="148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ko-KR" sz="2800">
              <a:latin typeface="굴림" panose="020B0600000101010101" pitchFamily="50" charset="-127"/>
              <a:ea typeface="굴림" panose="020B0600000101010101" pitchFamily="50" charset="-127"/>
            </a:rPr>
            <a:t>2019</a:t>
          </a:r>
          <a:r>
            <a:rPr lang="ko-KR" altLang="en-US" sz="2800">
              <a:latin typeface="굴림" panose="020B0600000101010101" pitchFamily="50" charset="-127"/>
              <a:ea typeface="굴림" panose="020B0600000101010101" pitchFamily="50" charset="-127"/>
            </a:rPr>
            <a:t>년 우리마을           </a:t>
          </a:r>
          <a:r>
            <a:rPr lang="en-US" altLang="ko-KR" sz="2800">
              <a:latin typeface="굴림" panose="020B0600000101010101" pitchFamily="50" charset="-127"/>
              <a:ea typeface="굴림" panose="020B0600000101010101" pitchFamily="50" charset="-127"/>
            </a:rPr>
            <a:t>1</a:t>
          </a:r>
          <a:r>
            <a:rPr lang="ko-KR" altLang="en-US" sz="2800">
              <a:latin typeface="굴림" panose="020B0600000101010101" pitchFamily="50" charset="-127"/>
              <a:ea typeface="굴림" panose="020B0600000101010101" pitchFamily="50" charset="-127"/>
            </a:rPr>
            <a:t>차 추경 예산서</a:t>
          </a:r>
          <a:r>
            <a:rPr lang="en-US" altLang="ko-KR" sz="2800">
              <a:latin typeface="굴림" panose="020B0600000101010101" pitchFamily="50" charset="-127"/>
              <a:ea typeface="굴림" panose="020B0600000101010101" pitchFamily="50" charset="-127"/>
            </a:rPr>
            <a:t>(</a:t>
          </a:r>
          <a:r>
            <a:rPr lang="ko-KR" altLang="en-US" sz="2800">
              <a:latin typeface="굴림" panose="020B0600000101010101" pitchFamily="50" charset="-127"/>
              <a:ea typeface="굴림" panose="020B0600000101010101" pitchFamily="50" charset="-127"/>
            </a:rPr>
            <a:t>안</a:t>
          </a:r>
          <a:r>
            <a:rPr lang="en-US" altLang="ko-KR" sz="2800">
              <a:latin typeface="굴림" panose="020B0600000101010101" pitchFamily="50" charset="-127"/>
              <a:ea typeface="굴림" panose="020B0600000101010101" pitchFamily="50" charset="-127"/>
            </a:rPr>
            <a:t>)</a:t>
          </a:r>
          <a:endParaRPr lang="ko-KR" altLang="en-US" sz="2800">
            <a:latin typeface="굴림" panose="020B0600000101010101" pitchFamily="50" charset="-127"/>
            <a:ea typeface="굴림" panose="020B0600000101010101" pitchFamily="50" charset="-127"/>
          </a:endParaRPr>
        </a:p>
      </xdr:txBody>
    </xdr:sp>
    <xdr:clientData/>
  </xdr:twoCellAnchor>
  <xdr:twoCellAnchor editAs="oneCell">
    <xdr:from>
      <xdr:col>6</xdr:col>
      <xdr:colOff>57151</xdr:colOff>
      <xdr:row>39</xdr:row>
      <xdr:rowOff>57151</xdr:rowOff>
    </xdr:from>
    <xdr:to>
      <xdr:col>7</xdr:col>
      <xdr:colOff>204108</xdr:colOff>
      <xdr:row>40</xdr:row>
      <xdr:rowOff>476251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1" y="8267701"/>
          <a:ext cx="832757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657226</xdr:colOff>
      <xdr:row>38</xdr:row>
      <xdr:rowOff>180977</xdr:rowOff>
    </xdr:from>
    <xdr:to>
      <xdr:col>2</xdr:col>
      <xdr:colOff>615991</xdr:colOff>
      <xdr:row>40</xdr:row>
      <xdr:rowOff>504825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6" y="8143877"/>
          <a:ext cx="644565" cy="800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zoomScaleNormal="100" workbookViewId="0">
      <selection activeCell="M11" sqref="M11"/>
    </sheetView>
  </sheetViews>
  <sheetFormatPr defaultRowHeight="16.5" x14ac:dyDescent="0.3"/>
  <cols>
    <col min="13" max="15" width="9.5" bestFit="1" customWidth="1"/>
  </cols>
  <sheetData>
    <row r="1" spans="1:13" x14ac:dyDescent="0.3">
      <c r="A1" s="215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x14ac:dyDescent="0.3">
      <c r="A2" s="216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x14ac:dyDescent="0.3">
      <c r="A3" s="216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x14ac:dyDescent="0.3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</row>
    <row r="5" spans="1:13" x14ac:dyDescent="0.3">
      <c r="A5" s="216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</row>
    <row r="6" spans="1:13" x14ac:dyDescent="0.3">
      <c r="A6" s="216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</row>
    <row r="7" spans="1:13" x14ac:dyDescent="0.3">
      <c r="A7" s="216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</row>
    <row r="8" spans="1:13" x14ac:dyDescent="0.3">
      <c r="A8" s="216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</row>
    <row r="9" spans="1:13" x14ac:dyDescent="0.3">
      <c r="A9" s="216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</row>
    <row r="10" spans="1:13" x14ac:dyDescent="0.3">
      <c r="A10" s="216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</row>
    <row r="11" spans="1:13" x14ac:dyDescent="0.3">
      <c r="A11" s="216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</row>
    <row r="12" spans="1:13" x14ac:dyDescent="0.3">
      <c r="A12" s="216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</row>
    <row r="13" spans="1:13" x14ac:dyDescent="0.3">
      <c r="A13" s="216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</row>
    <row r="14" spans="1:13" x14ac:dyDescent="0.3">
      <c r="A14" s="216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</row>
    <row r="15" spans="1:13" x14ac:dyDescent="0.3">
      <c r="A15" s="216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</row>
    <row r="16" spans="1:13" x14ac:dyDescent="0.3">
      <c r="A16" s="216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</row>
    <row r="17" spans="1:13" x14ac:dyDescent="0.3">
      <c r="A17" s="216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</row>
    <row r="18" spans="1:13" x14ac:dyDescent="0.3">
      <c r="A18" s="216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</row>
    <row r="19" spans="1:13" x14ac:dyDescent="0.3">
      <c r="A19" s="216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</row>
    <row r="20" spans="1:13" x14ac:dyDescent="0.3">
      <c r="A20" s="216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</row>
    <row r="21" spans="1:13" x14ac:dyDescent="0.3">
      <c r="A21" s="216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</row>
    <row r="22" spans="1:13" x14ac:dyDescent="0.3">
      <c r="A22" s="216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</row>
    <row r="23" spans="1:13" x14ac:dyDescent="0.3">
      <c r="A23" s="216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</row>
    <row r="24" spans="1:13" x14ac:dyDescent="0.3">
      <c r="A24" s="216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</row>
    <row r="25" spans="1:13" x14ac:dyDescent="0.3">
      <c r="A25" s="216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</row>
    <row r="26" spans="1:13" x14ac:dyDescent="0.3">
      <c r="A26" s="216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</row>
    <row r="27" spans="1:13" x14ac:dyDescent="0.3">
      <c r="A27" s="216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</row>
    <row r="28" spans="1:13" x14ac:dyDescent="0.3">
      <c r="A28" s="216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</row>
    <row r="29" spans="1:13" x14ac:dyDescent="0.3">
      <c r="A29" s="216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</row>
    <row r="30" spans="1:13" x14ac:dyDescent="0.3">
      <c r="A30" s="216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</row>
    <row r="31" spans="1:13" x14ac:dyDescent="0.3">
      <c r="A31" s="216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</row>
    <row r="32" spans="1:13" x14ac:dyDescent="0.3">
      <c r="A32" s="216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</row>
    <row r="33" spans="1:13" x14ac:dyDescent="0.3">
      <c r="A33" s="216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</row>
    <row r="34" spans="1:13" x14ac:dyDescent="0.3">
      <c r="A34" s="216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</row>
    <row r="35" spans="1:13" x14ac:dyDescent="0.3">
      <c r="A35" s="216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</row>
    <row r="36" spans="1:13" x14ac:dyDescent="0.3">
      <c r="A36" s="216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22"/>
    </row>
    <row r="37" spans="1:13" x14ac:dyDescent="0.3">
      <c r="A37" s="216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</row>
    <row r="38" spans="1:13" x14ac:dyDescent="0.3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</row>
    <row r="39" spans="1:13" ht="19.5" x14ac:dyDescent="0.3">
      <c r="A39" s="216"/>
      <c r="B39" s="213"/>
      <c r="C39" s="217"/>
      <c r="D39" s="213"/>
      <c r="E39" s="213"/>
      <c r="F39" s="213"/>
      <c r="G39" s="213"/>
      <c r="H39" s="213"/>
      <c r="I39" s="213"/>
      <c r="J39" s="213"/>
      <c r="K39" s="213"/>
      <c r="L39" s="213"/>
      <c r="M39" s="213"/>
    </row>
    <row r="40" spans="1:13" ht="18" x14ac:dyDescent="0.3">
      <c r="A40" s="218"/>
      <c r="B40" s="213"/>
      <c r="C40" s="302" t="s">
        <v>232</v>
      </c>
      <c r="D40" s="301"/>
      <c r="E40" s="301"/>
      <c r="F40" s="301"/>
      <c r="G40" s="301"/>
      <c r="H40" s="221"/>
      <c r="I40" s="213"/>
      <c r="J40" s="213"/>
      <c r="K40" s="213"/>
      <c r="L40" s="213"/>
      <c r="M40" s="213"/>
    </row>
    <row r="41" spans="1:13" ht="41.25" x14ac:dyDescent="0.3">
      <c r="A41" s="216"/>
      <c r="B41" s="213"/>
      <c r="C41" s="303" t="s">
        <v>233</v>
      </c>
      <c r="D41" s="301"/>
      <c r="E41" s="301"/>
      <c r="F41" s="301"/>
      <c r="G41" s="301"/>
      <c r="H41" s="223"/>
      <c r="I41" s="213"/>
      <c r="J41" s="213"/>
      <c r="K41" s="213"/>
      <c r="L41" s="213"/>
      <c r="M41" s="213"/>
    </row>
    <row r="42" spans="1:13" x14ac:dyDescent="0.3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</row>
    <row r="43" spans="1:13" s="225" customFormat="1" x14ac:dyDescent="0.3"/>
    <row r="44" spans="1:13" ht="24" customHeight="1" x14ac:dyDescent="0.3">
      <c r="A44" s="306" t="s">
        <v>262</v>
      </c>
      <c r="B44" s="306"/>
      <c r="C44" s="306"/>
      <c r="D44" s="306"/>
      <c r="E44" s="306"/>
      <c r="F44" s="306"/>
      <c r="G44" s="306"/>
      <c r="H44" s="306"/>
      <c r="I44" s="306"/>
      <c r="J44" s="213"/>
      <c r="K44" s="213"/>
      <c r="L44" s="213"/>
      <c r="M44" s="213"/>
    </row>
    <row r="45" spans="1:13" s="225" customFormat="1" ht="18" customHeight="1" x14ac:dyDescent="0.3">
      <c r="A45" s="306"/>
      <c r="B45" s="306"/>
      <c r="C45" s="306"/>
      <c r="D45" s="306"/>
      <c r="E45" s="306"/>
      <c r="F45" s="306"/>
      <c r="G45" s="306"/>
      <c r="H45" s="306"/>
      <c r="I45" s="306"/>
    </row>
    <row r="46" spans="1:13" ht="36" customHeight="1" x14ac:dyDescent="0.3">
      <c r="A46" s="278"/>
      <c r="B46" s="278"/>
      <c r="C46" s="278"/>
      <c r="D46" s="278"/>
      <c r="E46" s="278"/>
      <c r="F46" s="278"/>
      <c r="G46" s="278"/>
      <c r="H46" s="278"/>
      <c r="I46" s="278"/>
      <c r="J46" s="213"/>
      <c r="K46" s="213"/>
      <c r="L46" s="213"/>
      <c r="M46" s="213"/>
    </row>
    <row r="47" spans="1:13" ht="12" customHeight="1" x14ac:dyDescent="0.3">
      <c r="A47" s="211" t="s">
        <v>248</v>
      </c>
      <c r="B47" s="214"/>
      <c r="C47" s="214"/>
      <c r="D47" s="214"/>
      <c r="E47" s="214"/>
      <c r="F47" s="214"/>
      <c r="G47" s="214"/>
      <c r="H47" s="214"/>
      <c r="I47" s="214"/>
      <c r="J47" s="213"/>
      <c r="K47" s="213"/>
      <c r="L47" s="213"/>
      <c r="M47" s="213"/>
    </row>
    <row r="48" spans="1:13" ht="18" customHeight="1" x14ac:dyDescent="0.3">
      <c r="A48" s="214"/>
      <c r="B48" s="214"/>
      <c r="C48" s="214"/>
      <c r="D48" s="214"/>
      <c r="E48" s="214"/>
      <c r="F48" s="214"/>
      <c r="G48" s="214"/>
      <c r="H48" s="214"/>
      <c r="I48" s="214"/>
      <c r="J48" s="213"/>
      <c r="K48" s="213"/>
      <c r="L48" s="213"/>
      <c r="M48" s="213"/>
    </row>
    <row r="49" spans="1:13" ht="12" customHeight="1" x14ac:dyDescent="0.3">
      <c r="A49" s="214" t="s">
        <v>249</v>
      </c>
      <c r="B49" s="214"/>
      <c r="C49" s="214"/>
      <c r="D49" s="214"/>
      <c r="E49" s="214"/>
      <c r="F49" s="214"/>
      <c r="G49" s="214"/>
      <c r="H49" s="214"/>
      <c r="I49" s="214"/>
      <c r="J49" s="213"/>
      <c r="K49" s="213"/>
      <c r="L49" s="213"/>
      <c r="M49" s="213"/>
    </row>
    <row r="50" spans="1:13" ht="18" customHeight="1" x14ac:dyDescent="0.3">
      <c r="A50" s="214"/>
      <c r="B50" s="214"/>
      <c r="C50" s="214"/>
      <c r="D50" s="214"/>
      <c r="E50" s="214"/>
      <c r="F50" s="214"/>
      <c r="G50" s="214"/>
      <c r="H50" s="214"/>
      <c r="I50" s="214"/>
      <c r="J50" s="213"/>
      <c r="K50" s="213"/>
      <c r="L50" s="213"/>
      <c r="M50" s="213"/>
    </row>
    <row r="51" spans="1:13" ht="18" customHeight="1" x14ac:dyDescent="0.3">
      <c r="A51" s="214" t="s">
        <v>263</v>
      </c>
      <c r="B51" s="214"/>
      <c r="C51" s="214"/>
      <c r="D51" s="214"/>
      <c r="E51" s="214"/>
      <c r="F51" s="214"/>
      <c r="G51" s="214"/>
      <c r="H51" s="214"/>
      <c r="I51" s="214"/>
      <c r="J51" s="212"/>
      <c r="K51" s="212"/>
      <c r="L51" s="212"/>
      <c r="M51" s="212"/>
    </row>
    <row r="52" spans="1:13" ht="18" customHeight="1" x14ac:dyDescent="0.3">
      <c r="A52" s="214" t="s">
        <v>250</v>
      </c>
      <c r="B52" s="214"/>
      <c r="C52" s="214"/>
      <c r="D52" s="214"/>
      <c r="E52" s="214"/>
      <c r="F52" s="214"/>
      <c r="G52" s="214"/>
      <c r="H52" s="214"/>
      <c r="I52" s="214"/>
      <c r="J52" s="212"/>
      <c r="K52" s="212"/>
      <c r="L52" s="212"/>
      <c r="M52" s="212"/>
    </row>
    <row r="53" spans="1:13" ht="18" customHeight="1" x14ac:dyDescent="0.3">
      <c r="A53" s="307" t="s">
        <v>251</v>
      </c>
      <c r="B53" s="307"/>
      <c r="C53" s="307"/>
      <c r="D53" s="307"/>
      <c r="E53" s="307"/>
      <c r="F53" s="214"/>
      <c r="G53" s="214"/>
      <c r="H53" s="214"/>
      <c r="I53" s="214"/>
      <c r="J53" s="212"/>
      <c r="K53" s="212"/>
      <c r="L53" s="212"/>
      <c r="M53" s="212"/>
    </row>
    <row r="54" spans="1:13" ht="18" customHeight="1" x14ac:dyDescent="0.3">
      <c r="A54" s="279" t="s">
        <v>296</v>
      </c>
      <c r="B54" s="279"/>
      <c r="C54" s="279"/>
      <c r="D54" s="279"/>
      <c r="E54" s="279"/>
      <c r="F54" s="214"/>
      <c r="G54" s="214"/>
      <c r="H54" s="214"/>
      <c r="I54" s="214"/>
      <c r="J54" s="212"/>
      <c r="K54" s="212"/>
      <c r="L54" s="212"/>
      <c r="M54" s="212"/>
    </row>
    <row r="55" spans="1:13" ht="18" customHeight="1" x14ac:dyDescent="0.3">
      <c r="A55" s="214"/>
      <c r="B55" s="214"/>
      <c r="C55" s="214"/>
      <c r="D55" s="214"/>
      <c r="E55" s="214"/>
      <c r="F55" s="214"/>
      <c r="G55" s="214"/>
      <c r="H55" s="214"/>
      <c r="I55" s="214"/>
      <c r="J55" s="212"/>
      <c r="K55" s="212"/>
      <c r="L55" s="212"/>
      <c r="M55" s="212"/>
    </row>
    <row r="56" spans="1:13" ht="18" customHeight="1" x14ac:dyDescent="0.3">
      <c r="A56" s="214" t="s">
        <v>252</v>
      </c>
      <c r="B56" s="214"/>
      <c r="C56" s="214"/>
      <c r="D56" s="214"/>
      <c r="E56" s="214"/>
      <c r="F56" s="214"/>
      <c r="G56" s="214"/>
      <c r="H56" s="214"/>
      <c r="I56" s="214"/>
      <c r="J56" s="212"/>
      <c r="K56" s="212"/>
      <c r="L56" s="212"/>
      <c r="M56" s="212"/>
    </row>
    <row r="57" spans="1:13" ht="18" customHeight="1" x14ac:dyDescent="0.3">
      <c r="A57" s="214"/>
      <c r="B57" s="214"/>
      <c r="C57" s="214"/>
      <c r="D57" s="214"/>
      <c r="E57" s="214"/>
      <c r="F57" s="214"/>
      <c r="G57" s="214"/>
      <c r="H57" s="214"/>
      <c r="I57" s="214"/>
      <c r="J57" s="212"/>
      <c r="K57" s="212"/>
      <c r="L57" s="212"/>
      <c r="M57" s="212"/>
    </row>
    <row r="58" spans="1:13" ht="22.5" customHeight="1" x14ac:dyDescent="0.3">
      <c r="A58" s="307" t="s">
        <v>297</v>
      </c>
      <c r="B58" s="307"/>
      <c r="C58" s="307"/>
      <c r="D58" s="307"/>
      <c r="E58" s="214"/>
      <c r="F58" s="214"/>
      <c r="G58" s="214"/>
      <c r="H58" s="214"/>
      <c r="I58" s="214"/>
      <c r="J58" s="212"/>
      <c r="K58" s="212"/>
      <c r="L58" s="212"/>
      <c r="M58" s="212"/>
    </row>
    <row r="59" spans="1:13" ht="22.5" customHeight="1" x14ac:dyDescent="0.3">
      <c r="A59" s="298" t="s">
        <v>301</v>
      </c>
      <c r="B59" s="299"/>
      <c r="C59" s="299"/>
      <c r="D59" s="299"/>
      <c r="E59" s="299"/>
      <c r="F59" s="299"/>
      <c r="G59" s="299"/>
      <c r="H59" s="299"/>
      <c r="I59" s="299"/>
      <c r="J59" s="212"/>
      <c r="K59" s="212"/>
      <c r="L59" s="212"/>
      <c r="M59" s="212"/>
    </row>
    <row r="60" spans="1:13" ht="22.5" customHeight="1" x14ac:dyDescent="0.3">
      <c r="A60" s="298" t="s">
        <v>298</v>
      </c>
      <c r="B60" s="299"/>
      <c r="C60" s="299"/>
      <c r="D60" s="299"/>
      <c r="E60" s="299"/>
      <c r="F60" s="299"/>
      <c r="G60" s="299"/>
      <c r="H60" s="299"/>
      <c r="I60" s="299"/>
      <c r="J60" s="212"/>
      <c r="K60" s="212"/>
      <c r="L60" s="212"/>
      <c r="M60" s="212"/>
    </row>
    <row r="61" spans="1:13" ht="22.5" customHeight="1" x14ac:dyDescent="0.3">
      <c r="A61" s="304" t="s">
        <v>299</v>
      </c>
      <c r="B61" s="304"/>
      <c r="C61" s="304"/>
      <c r="D61" s="304"/>
      <c r="E61" s="304"/>
      <c r="F61" s="280"/>
      <c r="G61" s="280"/>
      <c r="H61" s="280"/>
      <c r="I61" s="280"/>
      <c r="J61" s="212"/>
      <c r="K61" s="212"/>
      <c r="L61" s="212"/>
      <c r="M61" s="212"/>
    </row>
    <row r="62" spans="1:13" ht="22.5" customHeight="1" x14ac:dyDescent="0.3">
      <c r="A62" s="285" t="s">
        <v>302</v>
      </c>
      <c r="B62" s="280"/>
      <c r="C62" s="280"/>
      <c r="D62" s="280"/>
      <c r="E62" s="280"/>
      <c r="F62" s="280"/>
      <c r="G62" s="280"/>
      <c r="H62" s="280"/>
      <c r="I62" s="280"/>
      <c r="J62" s="212"/>
      <c r="K62" s="212"/>
      <c r="L62" s="212"/>
      <c r="M62" s="212"/>
    </row>
    <row r="63" spans="1:13" ht="22.5" customHeight="1" x14ac:dyDescent="0.3">
      <c r="A63" s="285" t="s">
        <v>303</v>
      </c>
      <c r="B63" s="280"/>
      <c r="C63" s="280"/>
      <c r="D63" s="280"/>
      <c r="E63" s="280"/>
      <c r="F63" s="280"/>
      <c r="G63" s="280"/>
      <c r="H63" s="280"/>
      <c r="I63" s="280"/>
      <c r="J63" s="212"/>
      <c r="K63" s="212"/>
      <c r="L63" s="212"/>
      <c r="M63" s="212"/>
    </row>
    <row r="64" spans="1:13" ht="22.5" customHeight="1" x14ac:dyDescent="0.3">
      <c r="A64" s="285" t="s">
        <v>304</v>
      </c>
      <c r="B64" s="280"/>
      <c r="C64" s="280"/>
      <c r="D64" s="280"/>
      <c r="E64" s="280"/>
      <c r="F64" s="280"/>
      <c r="G64" s="280"/>
      <c r="H64" s="280"/>
      <c r="I64" s="280"/>
      <c r="J64" s="212"/>
      <c r="K64" s="212"/>
      <c r="L64" s="212"/>
      <c r="M64" s="212"/>
    </row>
    <row r="65" spans="1:13" ht="22.5" customHeight="1" x14ac:dyDescent="0.3">
      <c r="A65" s="304" t="s">
        <v>300</v>
      </c>
      <c r="B65" s="304"/>
      <c r="C65" s="304"/>
      <c r="D65" s="304"/>
      <c r="E65" s="281"/>
      <c r="F65" s="280"/>
      <c r="G65" s="280"/>
      <c r="H65" s="280"/>
      <c r="I65" s="280"/>
      <c r="J65" s="212"/>
      <c r="K65" s="212"/>
      <c r="L65" s="212"/>
      <c r="M65" s="212"/>
    </row>
    <row r="66" spans="1:13" ht="22.5" customHeight="1" x14ac:dyDescent="0.3">
      <c r="A66" s="282"/>
      <c r="B66" s="275"/>
      <c r="C66" s="275"/>
      <c r="D66" s="275"/>
      <c r="E66" s="275"/>
      <c r="F66" s="275"/>
      <c r="G66" s="275"/>
      <c r="H66" s="275"/>
      <c r="I66" s="275"/>
      <c r="J66" s="212"/>
      <c r="K66" s="212"/>
      <c r="L66" s="212"/>
      <c r="M66" s="212"/>
    </row>
    <row r="67" spans="1:13" ht="21.95" customHeight="1" x14ac:dyDescent="0.3">
      <c r="A67" s="305" t="s">
        <v>305</v>
      </c>
      <c r="B67" s="305"/>
      <c r="C67" s="305"/>
      <c r="D67" s="305"/>
      <c r="E67" s="305"/>
      <c r="F67" s="305"/>
      <c r="G67" s="305"/>
      <c r="H67" s="305"/>
      <c r="I67" s="305"/>
      <c r="J67" s="212"/>
      <c r="K67" s="212"/>
      <c r="L67" s="212"/>
      <c r="M67" s="212"/>
    </row>
    <row r="68" spans="1:13" ht="21.95" customHeight="1" x14ac:dyDescent="0.3">
      <c r="A68" s="300" t="s">
        <v>306</v>
      </c>
      <c r="B68" s="301"/>
      <c r="C68" s="301"/>
      <c r="D68" s="301"/>
      <c r="E68" s="301"/>
      <c r="F68" s="301"/>
      <c r="G68" s="301"/>
      <c r="H68" s="301"/>
      <c r="I68" s="301"/>
      <c r="J68" s="212"/>
      <c r="K68" s="212"/>
      <c r="L68" s="212"/>
      <c r="M68" s="212"/>
    </row>
    <row r="69" spans="1:13" ht="21.95" customHeight="1" x14ac:dyDescent="0.3">
      <c r="A69" s="300" t="s">
        <v>307</v>
      </c>
      <c r="B69" s="301"/>
      <c r="C69" s="301"/>
      <c r="D69" s="301"/>
      <c r="E69" s="301"/>
      <c r="F69" s="301"/>
      <c r="G69" s="301"/>
      <c r="H69" s="301"/>
      <c r="I69" s="301"/>
      <c r="J69" s="212"/>
      <c r="K69" s="212"/>
      <c r="L69" s="212"/>
      <c r="M69" s="212"/>
    </row>
    <row r="70" spans="1:13" ht="21.95" customHeight="1" x14ac:dyDescent="0.3">
      <c r="A70" s="300" t="s">
        <v>308</v>
      </c>
      <c r="B70" s="301"/>
      <c r="C70" s="301"/>
      <c r="D70" s="301"/>
      <c r="E70" s="301"/>
      <c r="F70" s="301"/>
      <c r="G70" s="301"/>
      <c r="H70" s="301"/>
      <c r="I70" s="301"/>
      <c r="J70" s="212"/>
      <c r="K70" s="212"/>
      <c r="L70" s="212"/>
      <c r="M70" s="212"/>
    </row>
    <row r="71" spans="1:13" ht="21.95" customHeight="1" x14ac:dyDescent="0.3">
      <c r="A71" s="300" t="s">
        <v>309</v>
      </c>
      <c r="B71" s="301"/>
      <c r="C71" s="301"/>
      <c r="D71" s="301"/>
      <c r="E71" s="301"/>
      <c r="F71" s="301"/>
      <c r="G71" s="301"/>
      <c r="H71" s="301"/>
      <c r="I71" s="301"/>
      <c r="J71" s="212"/>
      <c r="K71" s="212"/>
      <c r="L71" s="212"/>
      <c r="M71" s="212"/>
    </row>
    <row r="72" spans="1:13" ht="21.95" customHeight="1" x14ac:dyDescent="0.3">
      <c r="A72" s="284" t="s">
        <v>311</v>
      </c>
      <c r="B72" s="275"/>
      <c r="C72" s="275"/>
      <c r="D72" s="282"/>
      <c r="E72" s="275"/>
      <c r="F72" s="275"/>
      <c r="G72" s="282"/>
      <c r="H72" s="275"/>
      <c r="I72" s="275"/>
    </row>
    <row r="73" spans="1:13" ht="21.95" customHeight="1" x14ac:dyDescent="0.3">
      <c r="A73" s="300" t="s">
        <v>310</v>
      </c>
      <c r="B73" s="301"/>
      <c r="C73" s="301"/>
      <c r="D73" s="301"/>
      <c r="E73" s="301"/>
      <c r="F73" s="301"/>
      <c r="G73" s="301"/>
      <c r="H73" s="301"/>
      <c r="I73" s="301"/>
    </row>
    <row r="74" spans="1:13" ht="21.95" customHeight="1" x14ac:dyDescent="0.3">
      <c r="A74" s="300" t="s">
        <v>312</v>
      </c>
      <c r="B74" s="301"/>
      <c r="C74" s="301"/>
      <c r="D74" s="301"/>
      <c r="E74" s="301"/>
      <c r="F74" s="301"/>
      <c r="G74" s="301"/>
      <c r="H74" s="301"/>
      <c r="I74" s="301"/>
    </row>
    <row r="75" spans="1:13" x14ac:dyDescent="0.3">
      <c r="A75" s="282"/>
      <c r="B75" s="276"/>
      <c r="C75" s="276"/>
      <c r="D75" s="276"/>
      <c r="E75" s="276"/>
      <c r="F75" s="276"/>
      <c r="G75" s="276"/>
      <c r="H75" s="276"/>
      <c r="I75" s="276"/>
    </row>
    <row r="76" spans="1:13" x14ac:dyDescent="0.3">
      <c r="A76" s="308" t="s">
        <v>253</v>
      </c>
      <c r="B76" s="301"/>
      <c r="C76" s="301"/>
      <c r="D76" s="301"/>
      <c r="E76" s="301"/>
      <c r="F76" s="301"/>
      <c r="G76" s="301"/>
      <c r="H76" s="301"/>
      <c r="I76" s="301"/>
    </row>
    <row r="77" spans="1:13" ht="33" customHeight="1" x14ac:dyDescent="0.3">
      <c r="A77" s="309" t="s">
        <v>313</v>
      </c>
      <c r="B77" s="309"/>
      <c r="C77" s="309"/>
      <c r="D77" s="309"/>
      <c r="E77" s="309"/>
      <c r="F77" s="309"/>
      <c r="G77" s="309"/>
      <c r="H77" s="309"/>
      <c r="I77" s="309"/>
    </row>
    <row r="78" spans="1:13" x14ac:dyDescent="0.3">
      <c r="A78" s="277"/>
      <c r="B78" s="219"/>
      <c r="C78" s="219"/>
      <c r="D78" s="219"/>
      <c r="E78" s="219"/>
      <c r="F78" s="219"/>
      <c r="G78" s="219"/>
      <c r="H78" s="219"/>
      <c r="I78" s="219"/>
    </row>
    <row r="79" spans="1:13" x14ac:dyDescent="0.3">
      <c r="A79" s="310" t="s">
        <v>254</v>
      </c>
      <c r="B79" s="310"/>
      <c r="C79" s="310"/>
      <c r="D79" s="310"/>
      <c r="E79" s="310"/>
      <c r="F79" s="310"/>
      <c r="G79" s="310"/>
      <c r="H79" s="310"/>
      <c r="I79" s="310"/>
    </row>
    <row r="80" spans="1:13" x14ac:dyDescent="0.3">
      <c r="A80" s="214"/>
      <c r="B80" s="214"/>
      <c r="C80" s="214"/>
      <c r="D80" s="214"/>
      <c r="E80" s="214"/>
      <c r="F80" s="214"/>
      <c r="G80" s="214"/>
      <c r="H80" s="214"/>
      <c r="I80" s="214"/>
    </row>
    <row r="81" spans="1:9" x14ac:dyDescent="0.3">
      <c r="A81" s="305" t="s">
        <v>255</v>
      </c>
      <c r="B81" s="301"/>
      <c r="C81" s="301"/>
      <c r="D81" s="301"/>
      <c r="E81" s="301"/>
      <c r="F81" s="301"/>
      <c r="G81" s="301"/>
      <c r="H81" s="301"/>
      <c r="I81" s="301"/>
    </row>
    <row r="82" spans="1:9" x14ac:dyDescent="0.3">
      <c r="A82" s="305" t="s">
        <v>314</v>
      </c>
      <c r="B82" s="301"/>
      <c r="C82" s="301"/>
      <c r="D82" s="301"/>
      <c r="E82" s="301"/>
      <c r="F82" s="301"/>
      <c r="G82" s="301"/>
      <c r="H82" s="301"/>
      <c r="I82" s="301"/>
    </row>
    <row r="83" spans="1:9" x14ac:dyDescent="0.3">
      <c r="A83" s="305" t="s">
        <v>315</v>
      </c>
      <c r="B83" s="301"/>
      <c r="C83" s="301"/>
      <c r="D83" s="301"/>
      <c r="E83" s="301"/>
      <c r="F83" s="301"/>
      <c r="G83" s="301"/>
      <c r="H83" s="301"/>
      <c r="I83" s="301"/>
    </row>
    <row r="84" spans="1:9" x14ac:dyDescent="0.3">
      <c r="A84" s="305" t="s">
        <v>316</v>
      </c>
      <c r="B84" s="301"/>
      <c r="C84" s="301"/>
      <c r="D84" s="301"/>
      <c r="E84" s="301"/>
      <c r="F84" s="301"/>
      <c r="G84" s="301"/>
      <c r="H84" s="301"/>
      <c r="I84" s="301"/>
    </row>
    <row r="85" spans="1:9" x14ac:dyDescent="0.3">
      <c r="A85" s="305" t="s">
        <v>317</v>
      </c>
      <c r="B85" s="301"/>
      <c r="C85" s="301"/>
      <c r="D85" s="301"/>
      <c r="E85" s="301"/>
      <c r="F85" s="301"/>
      <c r="G85" s="301"/>
      <c r="H85" s="301"/>
      <c r="I85" s="301"/>
    </row>
    <row r="86" spans="1:9" x14ac:dyDescent="0.3">
      <c r="A86" s="305" t="s">
        <v>318</v>
      </c>
      <c r="B86" s="301"/>
      <c r="C86" s="301"/>
      <c r="D86" s="301"/>
      <c r="E86" s="301"/>
      <c r="F86" s="301"/>
      <c r="G86" s="301"/>
      <c r="H86" s="301"/>
      <c r="I86" s="301"/>
    </row>
    <row r="87" spans="1:9" x14ac:dyDescent="0.3">
      <c r="A87" s="305" t="s">
        <v>324</v>
      </c>
      <c r="B87" s="301"/>
      <c r="C87" s="301"/>
      <c r="D87" s="301"/>
      <c r="E87" s="301"/>
      <c r="F87" s="301"/>
      <c r="G87" s="301"/>
      <c r="H87" s="301"/>
      <c r="I87" s="301"/>
    </row>
    <row r="88" spans="1:9" x14ac:dyDescent="0.3">
      <c r="A88" s="305" t="s">
        <v>319</v>
      </c>
      <c r="B88" s="301"/>
      <c r="C88" s="301"/>
      <c r="D88" s="301"/>
      <c r="E88" s="301"/>
      <c r="F88" s="301"/>
      <c r="G88" s="301"/>
      <c r="H88" s="301"/>
      <c r="I88" s="301"/>
    </row>
    <row r="89" spans="1:9" x14ac:dyDescent="0.3">
      <c r="A89" s="305" t="s">
        <v>320</v>
      </c>
      <c r="B89" s="301"/>
      <c r="C89" s="301"/>
      <c r="D89" s="301"/>
      <c r="E89" s="301"/>
      <c r="F89" s="301"/>
      <c r="G89" s="301"/>
      <c r="H89" s="301"/>
      <c r="I89" s="301"/>
    </row>
    <row r="90" spans="1:9" x14ac:dyDescent="0.3">
      <c r="A90" s="305" t="s">
        <v>256</v>
      </c>
      <c r="B90" s="301"/>
      <c r="C90" s="301"/>
      <c r="D90" s="301"/>
      <c r="E90" s="301"/>
      <c r="F90" s="301"/>
      <c r="G90" s="301"/>
      <c r="H90" s="301"/>
      <c r="I90" s="301"/>
    </row>
    <row r="91" spans="1:9" x14ac:dyDescent="0.3">
      <c r="A91" s="305" t="s">
        <v>321</v>
      </c>
      <c r="B91" s="301"/>
      <c r="C91" s="301"/>
      <c r="D91" s="301"/>
      <c r="E91" s="301"/>
      <c r="F91" s="301"/>
      <c r="G91" s="301"/>
      <c r="H91" s="301"/>
      <c r="I91" s="301"/>
    </row>
    <row r="92" spans="1:9" x14ac:dyDescent="0.3">
      <c r="A92" s="305" t="s">
        <v>322</v>
      </c>
      <c r="B92" s="301"/>
      <c r="C92" s="301"/>
      <c r="D92" s="301"/>
      <c r="E92" s="301"/>
      <c r="F92" s="301"/>
      <c r="G92" s="301"/>
      <c r="H92" s="301"/>
      <c r="I92" s="301"/>
    </row>
    <row r="93" spans="1:9" x14ac:dyDescent="0.3">
      <c r="A93" s="305" t="s">
        <v>325</v>
      </c>
      <c r="B93" s="301"/>
      <c r="C93" s="301"/>
      <c r="D93" s="301"/>
      <c r="E93" s="301"/>
      <c r="F93" s="301"/>
      <c r="G93" s="301"/>
      <c r="H93" s="301"/>
      <c r="I93" s="301"/>
    </row>
    <row r="94" spans="1:9" x14ac:dyDescent="0.3">
      <c r="A94" s="305" t="s">
        <v>326</v>
      </c>
      <c r="B94" s="301"/>
      <c r="C94" s="301"/>
      <c r="D94" s="301"/>
      <c r="E94" s="301"/>
      <c r="F94" s="301"/>
      <c r="G94" s="301"/>
      <c r="H94" s="301"/>
      <c r="I94" s="301"/>
    </row>
    <row r="95" spans="1:9" x14ac:dyDescent="0.3">
      <c r="A95" s="305" t="s">
        <v>323</v>
      </c>
      <c r="B95" s="301"/>
      <c r="C95" s="301"/>
      <c r="D95" s="301"/>
      <c r="E95" s="301"/>
      <c r="F95" s="301"/>
      <c r="G95" s="301"/>
      <c r="H95" s="301"/>
      <c r="I95" s="301"/>
    </row>
    <row r="96" spans="1:9" x14ac:dyDescent="0.3">
      <c r="A96" s="225"/>
      <c r="B96" s="225"/>
      <c r="C96" s="225"/>
      <c r="D96" s="225"/>
      <c r="E96" s="225"/>
      <c r="F96" s="225"/>
      <c r="G96" s="225"/>
      <c r="H96" s="225"/>
      <c r="I96" s="225"/>
    </row>
    <row r="97" spans="1:9" x14ac:dyDescent="0.3">
      <c r="A97" s="220"/>
      <c r="B97" s="220"/>
      <c r="C97" s="220"/>
      <c r="D97" s="220"/>
      <c r="E97" s="220"/>
      <c r="F97" s="220"/>
      <c r="G97" s="220"/>
      <c r="H97" s="220"/>
      <c r="I97" s="220"/>
    </row>
    <row r="98" spans="1:9" ht="51.75" customHeight="1" x14ac:dyDescent="0.3">
      <c r="A98" s="309" t="s">
        <v>257</v>
      </c>
      <c r="B98" s="311"/>
      <c r="C98" s="311"/>
      <c r="D98" s="311"/>
      <c r="E98" s="311"/>
      <c r="F98" s="311"/>
      <c r="G98" s="311"/>
      <c r="H98" s="311"/>
      <c r="I98" s="311"/>
    </row>
    <row r="99" spans="1:9" x14ac:dyDescent="0.3">
      <c r="A99" s="277"/>
      <c r="B99" s="219"/>
      <c r="C99" s="219"/>
      <c r="D99" s="219"/>
      <c r="E99" s="219"/>
      <c r="F99" s="219"/>
      <c r="G99" s="219"/>
      <c r="H99" s="219"/>
      <c r="I99" s="219"/>
    </row>
    <row r="100" spans="1:9" ht="67.5" customHeight="1" x14ac:dyDescent="0.3">
      <c r="A100" s="313" t="s">
        <v>258</v>
      </c>
      <c r="B100" s="314"/>
      <c r="C100" s="314"/>
      <c r="D100" s="314"/>
      <c r="E100" s="314"/>
      <c r="F100" s="314"/>
      <c r="G100" s="314"/>
      <c r="H100" s="314"/>
      <c r="I100" s="314"/>
    </row>
    <row r="101" spans="1:9" x14ac:dyDescent="0.3">
      <c r="A101" s="277"/>
      <c r="B101" s="219"/>
      <c r="C101" s="219"/>
      <c r="D101" s="219"/>
      <c r="E101" s="219"/>
      <c r="F101" s="219"/>
      <c r="G101" s="219"/>
      <c r="H101" s="219"/>
      <c r="I101" s="219"/>
    </row>
    <row r="102" spans="1:9" ht="44.25" customHeight="1" x14ac:dyDescent="0.3">
      <c r="A102" s="309" t="s">
        <v>259</v>
      </c>
      <c r="B102" s="311"/>
      <c r="C102" s="311"/>
      <c r="D102" s="311"/>
      <c r="E102" s="311"/>
      <c r="F102" s="311"/>
      <c r="G102" s="311"/>
      <c r="H102" s="311"/>
      <c r="I102" s="311"/>
    </row>
    <row r="103" spans="1:9" x14ac:dyDescent="0.3">
      <c r="A103" s="277"/>
      <c r="B103" s="219"/>
      <c r="C103" s="219"/>
      <c r="D103" s="219"/>
      <c r="E103" s="219"/>
      <c r="F103" s="219"/>
      <c r="G103" s="219"/>
      <c r="H103" s="219"/>
      <c r="I103" s="219"/>
    </row>
    <row r="104" spans="1:9" ht="60.75" customHeight="1" x14ac:dyDescent="0.3">
      <c r="A104" s="309" t="s">
        <v>260</v>
      </c>
      <c r="B104" s="311"/>
      <c r="C104" s="311"/>
      <c r="D104" s="311"/>
      <c r="E104" s="311"/>
      <c r="F104" s="311"/>
      <c r="G104" s="311"/>
      <c r="H104" s="311"/>
      <c r="I104" s="311"/>
    </row>
    <row r="105" spans="1:9" x14ac:dyDescent="0.3">
      <c r="A105" s="214"/>
      <c r="B105" s="214"/>
      <c r="C105" s="214"/>
      <c r="D105" s="214"/>
      <c r="E105" s="214"/>
      <c r="F105" s="214"/>
      <c r="G105" s="214"/>
      <c r="H105" s="214"/>
      <c r="I105" s="214"/>
    </row>
    <row r="106" spans="1:9" x14ac:dyDescent="0.3">
      <c r="A106" s="312" t="s">
        <v>261</v>
      </c>
      <c r="B106" s="312"/>
      <c r="C106" s="312"/>
      <c r="D106" s="312"/>
      <c r="E106" s="312"/>
      <c r="F106" s="312"/>
      <c r="G106" s="312"/>
      <c r="H106" s="312"/>
      <c r="I106" s="312"/>
    </row>
  </sheetData>
  <mergeCells count="39">
    <mergeCell ref="A92:I92"/>
    <mergeCell ref="A102:I102"/>
    <mergeCell ref="A104:I104"/>
    <mergeCell ref="A106:I106"/>
    <mergeCell ref="A93:I93"/>
    <mergeCell ref="A94:I94"/>
    <mergeCell ref="A95:I95"/>
    <mergeCell ref="A98:I98"/>
    <mergeCell ref="A100:I100"/>
    <mergeCell ref="A87:I87"/>
    <mergeCell ref="A88:I88"/>
    <mergeCell ref="A89:I89"/>
    <mergeCell ref="A90:I90"/>
    <mergeCell ref="A91:I91"/>
    <mergeCell ref="A82:I82"/>
    <mergeCell ref="A83:I83"/>
    <mergeCell ref="A84:I84"/>
    <mergeCell ref="A85:I85"/>
    <mergeCell ref="A86:I86"/>
    <mergeCell ref="A74:I74"/>
    <mergeCell ref="A76:I76"/>
    <mergeCell ref="A77:I77"/>
    <mergeCell ref="A79:I79"/>
    <mergeCell ref="A81:I81"/>
    <mergeCell ref="A60:I60"/>
    <mergeCell ref="A73:I73"/>
    <mergeCell ref="C40:G40"/>
    <mergeCell ref="C41:G41"/>
    <mergeCell ref="A68:I68"/>
    <mergeCell ref="A71:I71"/>
    <mergeCell ref="A65:D65"/>
    <mergeCell ref="A67:I67"/>
    <mergeCell ref="A69:I69"/>
    <mergeCell ref="A70:I70"/>
    <mergeCell ref="A44:I45"/>
    <mergeCell ref="A53:E53"/>
    <mergeCell ref="A58:D58"/>
    <mergeCell ref="A59:I59"/>
    <mergeCell ref="A61:E6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K7" sqref="K7"/>
    </sheetView>
  </sheetViews>
  <sheetFormatPr defaultRowHeight="16.5" x14ac:dyDescent="0.3"/>
  <cols>
    <col min="1" max="1" width="13.625" customWidth="1"/>
    <col min="2" max="2" width="13.125" customWidth="1"/>
    <col min="3" max="3" width="14.75" customWidth="1"/>
    <col min="4" max="6" width="13.25" customWidth="1"/>
    <col min="7" max="7" width="13.125" customWidth="1"/>
    <col min="8" max="8" width="13.625" customWidth="1"/>
    <col min="9" max="9" width="14.5" customWidth="1"/>
    <col min="10" max="10" width="13.25" customWidth="1"/>
    <col min="11" max="12" width="13.5" customWidth="1"/>
  </cols>
  <sheetData>
    <row r="1" spans="1:12" s="225" customFormat="1" ht="26.25" x14ac:dyDescent="0.3">
      <c r="A1" s="338" t="s">
        <v>265</v>
      </c>
      <c r="B1" s="338"/>
      <c r="C1" s="338"/>
      <c r="D1" s="338"/>
    </row>
    <row r="2" spans="1:12" s="225" customFormat="1" ht="25.5" customHeight="1" x14ac:dyDescent="0.3">
      <c r="A2" s="339" t="s">
        <v>264</v>
      </c>
      <c r="B2" s="339"/>
      <c r="C2" s="226"/>
      <c r="D2" s="226"/>
    </row>
    <row r="3" spans="1:12" ht="27.75" customHeight="1" x14ac:dyDescent="0.3">
      <c r="A3" s="324" t="s">
        <v>266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2" ht="17.25" thickBot="1" x14ac:dyDescent="0.3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8" t="s">
        <v>196</v>
      </c>
    </row>
    <row r="5" spans="1:12" ht="18" customHeight="1" x14ac:dyDescent="0.3">
      <c r="A5" s="241" t="s">
        <v>197</v>
      </c>
      <c r="B5" s="242"/>
      <c r="C5" s="242"/>
      <c r="D5" s="242"/>
      <c r="E5" s="242"/>
      <c r="F5" s="243"/>
      <c r="G5" s="244" t="s">
        <v>198</v>
      </c>
      <c r="H5" s="242"/>
      <c r="I5" s="242"/>
      <c r="J5" s="242"/>
      <c r="K5" s="242"/>
      <c r="L5" s="245"/>
    </row>
    <row r="6" spans="1:12" ht="30" customHeight="1" thickBot="1" x14ac:dyDescent="0.35">
      <c r="A6" s="237" t="s">
        <v>0</v>
      </c>
      <c r="B6" s="238" t="s">
        <v>1</v>
      </c>
      <c r="C6" s="238" t="s">
        <v>2</v>
      </c>
      <c r="D6" s="238" t="s">
        <v>267</v>
      </c>
      <c r="E6" s="238" t="s">
        <v>268</v>
      </c>
      <c r="F6" s="239" t="s">
        <v>199</v>
      </c>
      <c r="G6" s="238" t="s">
        <v>0</v>
      </c>
      <c r="H6" s="238" t="s">
        <v>1</v>
      </c>
      <c r="I6" s="238" t="s">
        <v>2</v>
      </c>
      <c r="J6" s="238" t="s">
        <v>267</v>
      </c>
      <c r="K6" s="238" t="s">
        <v>268</v>
      </c>
      <c r="L6" s="240" t="s">
        <v>199</v>
      </c>
    </row>
    <row r="7" spans="1:12" ht="18" customHeight="1" x14ac:dyDescent="0.3">
      <c r="A7" s="246" t="s">
        <v>15</v>
      </c>
      <c r="B7" s="247" t="s">
        <v>16</v>
      </c>
      <c r="C7" s="247" t="s">
        <v>200</v>
      </c>
      <c r="D7" s="236">
        <v>113600000</v>
      </c>
      <c r="E7" s="236">
        <v>120320000</v>
      </c>
      <c r="F7" s="236">
        <f>E7-D7</f>
        <v>6720000</v>
      </c>
      <c r="G7" s="253" t="s">
        <v>3</v>
      </c>
      <c r="H7" s="247" t="s">
        <v>4</v>
      </c>
      <c r="I7" s="252" t="s">
        <v>201</v>
      </c>
      <c r="J7" s="236">
        <v>924028000</v>
      </c>
      <c r="K7" s="236">
        <v>923532000</v>
      </c>
      <c r="L7" s="231">
        <f>K7-J7</f>
        <v>-496000</v>
      </c>
    </row>
    <row r="8" spans="1:12" ht="18" customHeight="1" x14ac:dyDescent="0.3">
      <c r="A8" s="325" t="s">
        <v>202</v>
      </c>
      <c r="B8" s="326"/>
      <c r="C8" s="327"/>
      <c r="D8" s="232">
        <v>113600000</v>
      </c>
      <c r="E8" s="232">
        <f>E7</f>
        <v>120320000</v>
      </c>
      <c r="F8" s="236">
        <f t="shared" ref="F8:F26" si="0">E8-D8</f>
        <v>6720000</v>
      </c>
      <c r="G8" s="253"/>
      <c r="H8" s="249" t="s">
        <v>18</v>
      </c>
      <c r="I8" s="254" t="s">
        <v>203</v>
      </c>
      <c r="J8" s="232">
        <v>9560000</v>
      </c>
      <c r="K8" s="232">
        <v>9560000</v>
      </c>
      <c r="L8" s="233">
        <f t="shared" ref="L8:L30" si="1">K8-J8</f>
        <v>0</v>
      </c>
    </row>
    <row r="9" spans="1:12" ht="18" customHeight="1" x14ac:dyDescent="0.3">
      <c r="A9" s="248" t="s">
        <v>17</v>
      </c>
      <c r="B9" s="249" t="s">
        <v>17</v>
      </c>
      <c r="C9" s="249" t="s">
        <v>204</v>
      </c>
      <c r="D9" s="232">
        <v>2145000000</v>
      </c>
      <c r="E9" s="232">
        <v>2145000000</v>
      </c>
      <c r="F9" s="236">
        <f t="shared" si="0"/>
        <v>0</v>
      </c>
      <c r="G9" s="247"/>
      <c r="H9" s="249" t="s">
        <v>5</v>
      </c>
      <c r="I9" s="254" t="s">
        <v>205</v>
      </c>
      <c r="J9" s="232">
        <v>81592000</v>
      </c>
      <c r="K9" s="232">
        <v>87742000</v>
      </c>
      <c r="L9" s="233">
        <f t="shared" si="1"/>
        <v>6150000</v>
      </c>
    </row>
    <row r="10" spans="1:12" ht="18" customHeight="1" x14ac:dyDescent="0.3">
      <c r="A10" s="325" t="s">
        <v>206</v>
      </c>
      <c r="B10" s="326"/>
      <c r="C10" s="327"/>
      <c r="D10" s="232">
        <v>2145000000</v>
      </c>
      <c r="E10" s="232">
        <v>2145000000</v>
      </c>
      <c r="F10" s="236">
        <f t="shared" si="0"/>
        <v>0</v>
      </c>
      <c r="G10" s="328" t="s">
        <v>207</v>
      </c>
      <c r="H10" s="326"/>
      <c r="I10" s="327"/>
      <c r="J10" s="232">
        <v>1015180000</v>
      </c>
      <c r="K10" s="232">
        <f>K7+K8+K9</f>
        <v>1020834000</v>
      </c>
      <c r="L10" s="233">
        <f t="shared" si="1"/>
        <v>5654000</v>
      </c>
    </row>
    <row r="11" spans="1:12" ht="18" customHeight="1" x14ac:dyDescent="0.3">
      <c r="A11" s="246" t="s">
        <v>39</v>
      </c>
      <c r="B11" s="247" t="s">
        <v>39</v>
      </c>
      <c r="C11" s="247" t="s">
        <v>39</v>
      </c>
      <c r="D11" s="232">
        <v>2500000</v>
      </c>
      <c r="E11" s="232">
        <v>2500000</v>
      </c>
      <c r="F11" s="236">
        <f t="shared" si="0"/>
        <v>0</v>
      </c>
      <c r="G11" s="224"/>
      <c r="H11" s="224"/>
      <c r="I11" s="259" t="s">
        <v>6</v>
      </c>
      <c r="J11" s="232">
        <v>0</v>
      </c>
      <c r="K11" s="232">
        <v>0</v>
      </c>
      <c r="L11" s="233">
        <f t="shared" si="1"/>
        <v>0</v>
      </c>
    </row>
    <row r="12" spans="1:12" ht="18" customHeight="1" x14ac:dyDescent="0.3">
      <c r="A12" s="325" t="s">
        <v>208</v>
      </c>
      <c r="B12" s="326"/>
      <c r="C12" s="327"/>
      <c r="D12" s="232">
        <v>2500000</v>
      </c>
      <c r="E12" s="232">
        <v>2500000</v>
      </c>
      <c r="F12" s="236">
        <f t="shared" si="0"/>
        <v>0</v>
      </c>
      <c r="G12" s="253" t="s">
        <v>20</v>
      </c>
      <c r="H12" s="253" t="s">
        <v>6</v>
      </c>
      <c r="I12" s="252" t="s">
        <v>83</v>
      </c>
      <c r="J12" s="232">
        <v>23900000</v>
      </c>
      <c r="K12" s="232">
        <v>48065000</v>
      </c>
      <c r="L12" s="233">
        <f t="shared" si="1"/>
        <v>24165000</v>
      </c>
    </row>
    <row r="13" spans="1:12" ht="18" customHeight="1" x14ac:dyDescent="0.3">
      <c r="A13" s="248" t="s">
        <v>19</v>
      </c>
      <c r="B13" s="247" t="s">
        <v>19</v>
      </c>
      <c r="C13" s="247" t="s">
        <v>42</v>
      </c>
      <c r="D13" s="232">
        <v>681322000</v>
      </c>
      <c r="E13" s="232">
        <v>688877000</v>
      </c>
      <c r="F13" s="236">
        <f t="shared" si="0"/>
        <v>7555000</v>
      </c>
      <c r="G13" s="247"/>
      <c r="H13" s="247"/>
      <c r="I13" s="254" t="s">
        <v>84</v>
      </c>
      <c r="J13" s="232">
        <v>46386000</v>
      </c>
      <c r="K13" s="232">
        <v>92139000</v>
      </c>
      <c r="L13" s="233">
        <f t="shared" si="1"/>
        <v>45753000</v>
      </c>
    </row>
    <row r="14" spans="1:12" ht="18" customHeight="1" x14ac:dyDescent="0.3">
      <c r="A14" s="246"/>
      <c r="B14" s="247"/>
      <c r="C14" s="249" t="s">
        <v>46</v>
      </c>
      <c r="D14" s="232">
        <v>0</v>
      </c>
      <c r="E14" s="232">
        <v>0</v>
      </c>
      <c r="F14" s="236">
        <f t="shared" si="0"/>
        <v>0</v>
      </c>
      <c r="G14" s="328" t="s">
        <v>209</v>
      </c>
      <c r="H14" s="326"/>
      <c r="I14" s="327"/>
      <c r="J14" s="232">
        <v>70286000</v>
      </c>
      <c r="K14" s="232">
        <f>K11+K12+K13</f>
        <v>140204000</v>
      </c>
      <c r="L14" s="233">
        <f t="shared" si="1"/>
        <v>69918000</v>
      </c>
    </row>
    <row r="15" spans="1:12" ht="18" customHeight="1" x14ac:dyDescent="0.3">
      <c r="A15" s="325" t="s">
        <v>210</v>
      </c>
      <c r="B15" s="326"/>
      <c r="C15" s="327"/>
      <c r="D15" s="232">
        <v>681322000</v>
      </c>
      <c r="E15" s="232">
        <f>E13+E14</f>
        <v>688877000</v>
      </c>
      <c r="F15" s="236">
        <f t="shared" si="0"/>
        <v>7555000</v>
      </c>
      <c r="G15" s="253" t="s">
        <v>211</v>
      </c>
      <c r="H15" s="249" t="s">
        <v>5</v>
      </c>
      <c r="I15" s="249" t="s">
        <v>212</v>
      </c>
      <c r="J15" s="232">
        <v>74418000</v>
      </c>
      <c r="K15" s="232">
        <v>75081000</v>
      </c>
      <c r="L15" s="233">
        <f t="shared" si="1"/>
        <v>663000</v>
      </c>
    </row>
    <row r="16" spans="1:12" ht="18" customHeight="1" x14ac:dyDescent="0.3">
      <c r="A16" s="250" t="s">
        <v>21</v>
      </c>
      <c r="B16" s="224" t="s">
        <v>21</v>
      </c>
      <c r="C16" s="249" t="s">
        <v>49</v>
      </c>
      <c r="D16" s="232">
        <v>15000000</v>
      </c>
      <c r="E16" s="232">
        <v>85000000</v>
      </c>
      <c r="F16" s="236">
        <f t="shared" si="0"/>
        <v>70000000</v>
      </c>
      <c r="G16" s="253"/>
      <c r="H16" s="249" t="s">
        <v>88</v>
      </c>
      <c r="I16" s="249" t="s">
        <v>236</v>
      </c>
      <c r="J16" s="232">
        <v>16308000</v>
      </c>
      <c r="K16" s="232">
        <v>18308000</v>
      </c>
      <c r="L16" s="233">
        <f t="shared" si="1"/>
        <v>2000000</v>
      </c>
    </row>
    <row r="17" spans="1:12" ht="18" customHeight="1" x14ac:dyDescent="0.3">
      <c r="A17" s="246"/>
      <c r="B17" s="247"/>
      <c r="C17" s="249" t="s">
        <v>50</v>
      </c>
      <c r="D17" s="232">
        <v>100000000</v>
      </c>
      <c r="E17" s="232">
        <v>100000000</v>
      </c>
      <c r="F17" s="236">
        <f t="shared" si="0"/>
        <v>0</v>
      </c>
      <c r="G17" s="253"/>
      <c r="H17" s="249" t="s">
        <v>213</v>
      </c>
      <c r="I17" s="249" t="s">
        <v>213</v>
      </c>
      <c r="J17" s="232">
        <v>0</v>
      </c>
      <c r="K17" s="232">
        <v>0</v>
      </c>
      <c r="L17" s="233">
        <f t="shared" si="1"/>
        <v>0</v>
      </c>
    </row>
    <row r="18" spans="1:12" ht="18" customHeight="1" x14ac:dyDescent="0.3">
      <c r="A18" s="325" t="s">
        <v>214</v>
      </c>
      <c r="B18" s="326"/>
      <c r="C18" s="327"/>
      <c r="D18" s="232">
        <v>115000000</v>
      </c>
      <c r="E18" s="232">
        <f>E16+E17</f>
        <v>185000000</v>
      </c>
      <c r="F18" s="236">
        <f t="shared" si="0"/>
        <v>70000000</v>
      </c>
      <c r="G18" s="253"/>
      <c r="H18" s="249" t="s">
        <v>215</v>
      </c>
      <c r="I18" s="249" t="s">
        <v>237</v>
      </c>
      <c r="J18" s="232">
        <v>51800000</v>
      </c>
      <c r="K18" s="232">
        <v>54800000</v>
      </c>
      <c r="L18" s="233">
        <f t="shared" si="1"/>
        <v>3000000</v>
      </c>
    </row>
    <row r="19" spans="1:12" ht="18" customHeight="1" x14ac:dyDescent="0.3">
      <c r="A19" s="248" t="s">
        <v>216</v>
      </c>
      <c r="B19" s="249" t="s">
        <v>216</v>
      </c>
      <c r="C19" s="251" t="s">
        <v>217</v>
      </c>
      <c r="D19" s="232">
        <v>0</v>
      </c>
      <c r="E19" s="232">
        <v>0</v>
      </c>
      <c r="F19" s="236">
        <f t="shared" si="0"/>
        <v>0</v>
      </c>
      <c r="G19" s="253"/>
      <c r="H19" s="249" t="s">
        <v>89</v>
      </c>
      <c r="I19" s="249" t="s">
        <v>89</v>
      </c>
      <c r="J19" s="232">
        <v>445000000</v>
      </c>
      <c r="K19" s="232">
        <v>445000000</v>
      </c>
      <c r="L19" s="233">
        <f t="shared" si="1"/>
        <v>0</v>
      </c>
    </row>
    <row r="20" spans="1:12" ht="18" customHeight="1" x14ac:dyDescent="0.3">
      <c r="A20" s="325" t="s">
        <v>218</v>
      </c>
      <c r="B20" s="326"/>
      <c r="C20" s="327"/>
      <c r="D20" s="232">
        <v>0</v>
      </c>
      <c r="E20" s="232">
        <v>0</v>
      </c>
      <c r="F20" s="236">
        <f t="shared" si="0"/>
        <v>0</v>
      </c>
      <c r="G20" s="253"/>
      <c r="H20" s="249" t="s">
        <v>219</v>
      </c>
      <c r="I20" s="249" t="s">
        <v>219</v>
      </c>
      <c r="J20" s="232">
        <v>13710000</v>
      </c>
      <c r="K20" s="232">
        <v>13710000</v>
      </c>
      <c r="L20" s="233">
        <f t="shared" si="1"/>
        <v>0</v>
      </c>
    </row>
    <row r="21" spans="1:12" ht="18" customHeight="1" x14ac:dyDescent="0.3">
      <c r="A21" s="246" t="s">
        <v>22</v>
      </c>
      <c r="B21" s="247" t="s">
        <v>22</v>
      </c>
      <c r="C21" s="249" t="s">
        <v>53</v>
      </c>
      <c r="D21" s="232">
        <v>10000000</v>
      </c>
      <c r="E21" s="232">
        <v>29000000</v>
      </c>
      <c r="F21" s="236">
        <f t="shared" si="0"/>
        <v>19000000</v>
      </c>
      <c r="G21" s="253"/>
      <c r="H21" s="249" t="s">
        <v>220</v>
      </c>
      <c r="I21" s="249" t="s">
        <v>220</v>
      </c>
      <c r="J21" s="232">
        <v>7600000</v>
      </c>
      <c r="K21" s="232">
        <v>7600000</v>
      </c>
      <c r="L21" s="233">
        <f t="shared" si="1"/>
        <v>0</v>
      </c>
    </row>
    <row r="22" spans="1:12" ht="18" customHeight="1" x14ac:dyDescent="0.3">
      <c r="A22" s="325" t="s">
        <v>221</v>
      </c>
      <c r="B22" s="326"/>
      <c r="C22" s="327"/>
      <c r="D22" s="232">
        <v>10000000</v>
      </c>
      <c r="E22" s="232">
        <f>E21</f>
        <v>29000000</v>
      </c>
      <c r="F22" s="236">
        <f t="shared" si="0"/>
        <v>19000000</v>
      </c>
      <c r="G22" s="247"/>
      <c r="H22" s="249" t="s">
        <v>240</v>
      </c>
      <c r="I22" s="249" t="s">
        <v>240</v>
      </c>
      <c r="J22" s="232">
        <v>1529296000</v>
      </c>
      <c r="K22" s="232">
        <v>1529296000</v>
      </c>
      <c r="L22" s="233">
        <f t="shared" si="1"/>
        <v>0</v>
      </c>
    </row>
    <row r="23" spans="1:12" ht="18" customHeight="1" x14ac:dyDescent="0.3">
      <c r="A23" s="248" t="s">
        <v>7</v>
      </c>
      <c r="B23" s="249" t="s">
        <v>7</v>
      </c>
      <c r="C23" s="249" t="s">
        <v>57</v>
      </c>
      <c r="D23" s="232">
        <v>223000000</v>
      </c>
      <c r="E23" s="232">
        <v>102827154</v>
      </c>
      <c r="F23" s="236">
        <f t="shared" si="0"/>
        <v>-120172846</v>
      </c>
      <c r="G23" s="328" t="s">
        <v>222</v>
      </c>
      <c r="H23" s="326"/>
      <c r="I23" s="327"/>
      <c r="J23" s="232">
        <v>2138132000</v>
      </c>
      <c r="K23" s="232">
        <f>K15+K16+K17+K18+K19+K20+K21+K22</f>
        <v>2143795000</v>
      </c>
      <c r="L23" s="233">
        <f t="shared" si="1"/>
        <v>5663000</v>
      </c>
    </row>
    <row r="24" spans="1:12" ht="18" customHeight="1" x14ac:dyDescent="0.3">
      <c r="A24" s="325" t="s">
        <v>223</v>
      </c>
      <c r="B24" s="326"/>
      <c r="C24" s="327"/>
      <c r="D24" s="256">
        <v>223000000</v>
      </c>
      <c r="E24" s="256">
        <f>E23</f>
        <v>102827154</v>
      </c>
      <c r="F24" s="236">
        <f t="shared" si="0"/>
        <v>-120172846</v>
      </c>
      <c r="G24" s="255" t="s">
        <v>224</v>
      </c>
      <c r="H24" s="249" t="s">
        <v>224</v>
      </c>
      <c r="I24" s="249" t="s">
        <v>225</v>
      </c>
      <c r="J24" s="232">
        <v>45833500</v>
      </c>
      <c r="K24" s="232">
        <v>45833500</v>
      </c>
      <c r="L24" s="233">
        <f t="shared" si="1"/>
        <v>0</v>
      </c>
    </row>
    <row r="25" spans="1:12" ht="18" customHeight="1" x14ac:dyDescent="0.3">
      <c r="A25" s="248" t="s">
        <v>23</v>
      </c>
      <c r="B25" s="249" t="s">
        <v>23</v>
      </c>
      <c r="C25" s="249" t="s">
        <v>226</v>
      </c>
      <c r="D25" s="232">
        <v>20100000</v>
      </c>
      <c r="E25" s="232">
        <v>93900000</v>
      </c>
      <c r="F25" s="236">
        <f t="shared" si="0"/>
        <v>73800000</v>
      </c>
      <c r="G25" s="329" t="s">
        <v>227</v>
      </c>
      <c r="H25" s="330"/>
      <c r="I25" s="331"/>
      <c r="J25" s="256">
        <v>45833500</v>
      </c>
      <c r="K25" s="256">
        <v>45833500</v>
      </c>
      <c r="L25" s="233">
        <f t="shared" si="1"/>
        <v>0</v>
      </c>
    </row>
    <row r="26" spans="1:12" ht="18" customHeight="1" x14ac:dyDescent="0.3">
      <c r="A26" s="325" t="s">
        <v>228</v>
      </c>
      <c r="B26" s="326"/>
      <c r="C26" s="327"/>
      <c r="D26" s="232">
        <v>20100000</v>
      </c>
      <c r="E26" s="232">
        <f>E25</f>
        <v>93900000</v>
      </c>
      <c r="F26" s="236">
        <f t="shared" si="0"/>
        <v>73800000</v>
      </c>
      <c r="G26" s="255" t="s">
        <v>24</v>
      </c>
      <c r="H26" s="255" t="s">
        <v>24</v>
      </c>
      <c r="I26" s="255" t="s">
        <v>24</v>
      </c>
      <c r="J26" s="232">
        <v>0</v>
      </c>
      <c r="K26" s="232">
        <v>0</v>
      </c>
      <c r="L26" s="233">
        <f t="shared" si="1"/>
        <v>0</v>
      </c>
    </row>
    <row r="27" spans="1:12" ht="18" customHeight="1" x14ac:dyDescent="0.3">
      <c r="A27" s="260"/>
      <c r="B27" s="257"/>
      <c r="C27" s="258"/>
      <c r="D27" s="256"/>
      <c r="E27" s="256"/>
      <c r="F27" s="256"/>
      <c r="G27" s="335" t="s">
        <v>229</v>
      </c>
      <c r="H27" s="336"/>
      <c r="I27" s="337"/>
      <c r="J27" s="232">
        <v>0</v>
      </c>
      <c r="K27" s="232">
        <v>0</v>
      </c>
      <c r="L27" s="233">
        <f t="shared" si="1"/>
        <v>0</v>
      </c>
    </row>
    <row r="28" spans="1:12" ht="18" customHeight="1" x14ac:dyDescent="0.3">
      <c r="A28" s="260"/>
      <c r="B28" s="257"/>
      <c r="C28" s="258"/>
      <c r="D28" s="256"/>
      <c r="E28" s="256"/>
      <c r="F28" s="256"/>
      <c r="G28" s="255" t="s">
        <v>25</v>
      </c>
      <c r="H28" s="255" t="s">
        <v>25</v>
      </c>
      <c r="I28" s="255" t="s">
        <v>13</v>
      </c>
      <c r="J28" s="232">
        <v>41090500</v>
      </c>
      <c r="K28" s="232">
        <v>16757654</v>
      </c>
      <c r="L28" s="233">
        <f t="shared" si="1"/>
        <v>-24332846</v>
      </c>
    </row>
    <row r="29" spans="1:12" ht="18" customHeight="1" thickBot="1" x14ac:dyDescent="0.35">
      <c r="A29" s="315"/>
      <c r="B29" s="316"/>
      <c r="C29" s="317"/>
      <c r="D29" s="256"/>
      <c r="E29" s="256"/>
      <c r="F29" s="256"/>
      <c r="G29" s="332" t="s">
        <v>230</v>
      </c>
      <c r="H29" s="333"/>
      <c r="I29" s="334"/>
      <c r="J29" s="256">
        <v>41090500</v>
      </c>
      <c r="K29" s="256">
        <f>K28</f>
        <v>16757654</v>
      </c>
      <c r="L29" s="231">
        <f t="shared" si="1"/>
        <v>-24332846</v>
      </c>
    </row>
    <row r="30" spans="1:12" ht="23.25" customHeight="1" thickBot="1" x14ac:dyDescent="0.35">
      <c r="A30" s="321" t="s">
        <v>231</v>
      </c>
      <c r="B30" s="322"/>
      <c r="C30" s="323"/>
      <c r="D30" s="234">
        <f>D8+D10+D12+D15+D18+D20+D22+D24+D26</f>
        <v>3310522000</v>
      </c>
      <c r="E30" s="234">
        <f>E8+E10+E12+E15+E18+E20+E22+E24+E26</f>
        <v>3367424154</v>
      </c>
      <c r="F30" s="234">
        <f>E30-D30</f>
        <v>56902154</v>
      </c>
      <c r="G30" s="318" t="s">
        <v>235</v>
      </c>
      <c r="H30" s="319"/>
      <c r="I30" s="320"/>
      <c r="J30" s="234">
        <f>J10+J14+J23+J25+J27+J29</f>
        <v>3310522000</v>
      </c>
      <c r="K30" s="234">
        <f>K10+K14+K23+K25+K27+K29</f>
        <v>3367424154</v>
      </c>
      <c r="L30" s="235">
        <f t="shared" si="1"/>
        <v>56902154</v>
      </c>
    </row>
    <row r="31" spans="1:12" x14ac:dyDescent="0.3">
      <c r="A31" s="225"/>
      <c r="B31" s="225"/>
      <c r="C31" s="225"/>
      <c r="D31" s="225"/>
      <c r="E31" s="225"/>
      <c r="F31" s="225"/>
      <c r="G31" s="225"/>
      <c r="H31" s="225"/>
      <c r="I31" s="225"/>
      <c r="J31" s="261"/>
      <c r="K31" s="225"/>
      <c r="L31" s="225"/>
    </row>
    <row r="32" spans="1:12" x14ac:dyDescent="0.3">
      <c r="A32" s="225"/>
      <c r="B32" s="225"/>
      <c r="C32" s="225"/>
      <c r="D32" s="225"/>
      <c r="E32" s="225"/>
      <c r="F32" s="225"/>
      <c r="G32" s="225"/>
      <c r="H32" s="225"/>
      <c r="I32" s="225"/>
      <c r="J32" s="227"/>
      <c r="K32" s="225"/>
      <c r="L32" s="225"/>
    </row>
  </sheetData>
  <mergeCells count="21">
    <mergeCell ref="G14:I14"/>
    <mergeCell ref="G27:I27"/>
    <mergeCell ref="A10:C10"/>
    <mergeCell ref="A1:D1"/>
    <mergeCell ref="A2:B2"/>
    <mergeCell ref="A29:C29"/>
    <mergeCell ref="G30:I30"/>
    <mergeCell ref="A30:C30"/>
    <mergeCell ref="A3:L3"/>
    <mergeCell ref="A8:C8"/>
    <mergeCell ref="G23:I23"/>
    <mergeCell ref="G25:I25"/>
    <mergeCell ref="G29:I29"/>
    <mergeCell ref="G10:I10"/>
    <mergeCell ref="A26:C26"/>
    <mergeCell ref="A12:C12"/>
    <mergeCell ref="A15:C15"/>
    <mergeCell ref="A18:C18"/>
    <mergeCell ref="A20:C20"/>
    <mergeCell ref="A22:C22"/>
    <mergeCell ref="A24:C24"/>
  </mergeCells>
  <phoneticPr fontId="1" type="noConversion"/>
  <pageMargins left="0.51181102362204722" right="0.11811023622047245" top="0.74803149606299213" bottom="0.55118110236220474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view="pageBreakPreview" topLeftCell="A4" zoomScaleNormal="100" zoomScaleSheetLayoutView="100" workbookViewId="0">
      <selection activeCell="F28" sqref="F28"/>
    </sheetView>
  </sheetViews>
  <sheetFormatPr defaultRowHeight="13.5" x14ac:dyDescent="0.3"/>
  <cols>
    <col min="1" max="2" width="13.625" style="1" customWidth="1"/>
    <col min="3" max="3" width="13.875" style="1" customWidth="1"/>
    <col min="4" max="4" width="15.75" style="1" customWidth="1"/>
    <col min="5" max="5" width="19.5" style="4" bestFit="1" customWidth="1"/>
    <col min="6" max="6" width="19.5" style="1" bestFit="1" customWidth="1"/>
    <col min="7" max="7" width="18.5" style="1" bestFit="1" customWidth="1"/>
    <col min="8" max="8" width="42.5" style="1" customWidth="1"/>
    <col min="9" max="9" width="12.75" style="1" bestFit="1" customWidth="1"/>
    <col min="10" max="16384" width="9" style="1"/>
  </cols>
  <sheetData>
    <row r="1" spans="1:8" ht="20.25" x14ac:dyDescent="0.3">
      <c r="A1" s="342" t="s">
        <v>269</v>
      </c>
      <c r="B1" s="342"/>
      <c r="C1" s="342"/>
      <c r="D1" s="342"/>
      <c r="E1" s="342"/>
      <c r="F1" s="342"/>
      <c r="G1" s="342"/>
      <c r="H1" s="342"/>
    </row>
    <row r="2" spans="1:8" ht="13.5" customHeight="1" x14ac:dyDescent="0.3">
      <c r="A2" s="2"/>
      <c r="B2" s="2"/>
      <c r="C2" s="2"/>
      <c r="D2" s="2"/>
      <c r="E2" s="3"/>
      <c r="F2" s="2"/>
      <c r="G2" s="2"/>
      <c r="H2" s="2"/>
    </row>
    <row r="3" spans="1:8" ht="14.25" thickBot="1" x14ac:dyDescent="0.35">
      <c r="H3" s="5" t="s">
        <v>26</v>
      </c>
    </row>
    <row r="4" spans="1:8" s="6" customFormat="1" ht="19.5" customHeight="1" x14ac:dyDescent="0.3">
      <c r="A4" s="343" t="s">
        <v>27</v>
      </c>
      <c r="B4" s="344"/>
      <c r="C4" s="344"/>
      <c r="D4" s="345"/>
      <c r="E4" s="346" t="s">
        <v>28</v>
      </c>
      <c r="F4" s="347"/>
      <c r="G4" s="348" t="s">
        <v>14</v>
      </c>
      <c r="H4" s="350" t="s">
        <v>29</v>
      </c>
    </row>
    <row r="5" spans="1:8" s="6" customFormat="1" ht="30" customHeight="1" thickBot="1" x14ac:dyDescent="0.35">
      <c r="A5" s="93" t="s">
        <v>0</v>
      </c>
      <c r="B5" s="94" t="s">
        <v>1</v>
      </c>
      <c r="C5" s="94" t="s">
        <v>2</v>
      </c>
      <c r="D5" s="95" t="s">
        <v>30</v>
      </c>
      <c r="E5" s="96" t="s">
        <v>271</v>
      </c>
      <c r="F5" s="96" t="s">
        <v>272</v>
      </c>
      <c r="G5" s="349"/>
      <c r="H5" s="351"/>
    </row>
    <row r="6" spans="1:8" s="9" customFormat="1" ht="50.25" customHeight="1" x14ac:dyDescent="0.3">
      <c r="A6" s="7" t="s">
        <v>15</v>
      </c>
      <c r="B6" s="87" t="s">
        <v>16</v>
      </c>
      <c r="C6" s="8" t="s">
        <v>31</v>
      </c>
      <c r="D6" s="33" t="s">
        <v>31</v>
      </c>
      <c r="E6" s="70">
        <v>72840000</v>
      </c>
      <c r="F6" s="70">
        <v>72840000</v>
      </c>
      <c r="G6" s="71">
        <f>F6-E6</f>
        <v>0</v>
      </c>
      <c r="H6" s="72" t="s">
        <v>162</v>
      </c>
    </row>
    <row r="7" spans="1:8" s="9" customFormat="1" ht="27" customHeight="1" x14ac:dyDescent="0.3">
      <c r="A7" s="7"/>
      <c r="B7" s="88"/>
      <c r="C7" s="12" t="s">
        <v>32</v>
      </c>
      <c r="D7" s="267" t="s">
        <v>32</v>
      </c>
      <c r="E7" s="70">
        <v>35400000</v>
      </c>
      <c r="F7" s="70">
        <v>35400000</v>
      </c>
      <c r="G7" s="71">
        <f t="shared" ref="G7:G43" si="0">F7-E7</f>
        <v>0</v>
      </c>
      <c r="H7" s="86" t="s">
        <v>111</v>
      </c>
    </row>
    <row r="8" spans="1:8" s="9" customFormat="1" ht="27" customHeight="1" x14ac:dyDescent="0.3">
      <c r="A8" s="7"/>
      <c r="B8" s="97"/>
      <c r="C8" s="98" t="s">
        <v>107</v>
      </c>
      <c r="D8" s="98" t="s">
        <v>106</v>
      </c>
      <c r="E8" s="79">
        <v>5360000</v>
      </c>
      <c r="F8" s="79">
        <v>12080000</v>
      </c>
      <c r="G8" s="71">
        <f t="shared" si="0"/>
        <v>6720000</v>
      </c>
      <c r="H8" s="99" t="s">
        <v>282</v>
      </c>
    </row>
    <row r="9" spans="1:8" ht="20.25" customHeight="1" x14ac:dyDescent="0.3">
      <c r="A9" s="100"/>
      <c r="B9" s="352" t="s">
        <v>33</v>
      </c>
      <c r="C9" s="353"/>
      <c r="D9" s="113"/>
      <c r="E9" s="74">
        <f>SUM(E6:E8)</f>
        <v>113600000</v>
      </c>
      <c r="F9" s="74">
        <f>SUM(F6:F8)</f>
        <v>120320000</v>
      </c>
      <c r="G9" s="71">
        <f t="shared" si="0"/>
        <v>6720000</v>
      </c>
      <c r="H9" s="103"/>
    </row>
    <row r="10" spans="1:8" s="10" customFormat="1" ht="20.25" customHeight="1" x14ac:dyDescent="0.3">
      <c r="A10" s="354" t="s">
        <v>34</v>
      </c>
      <c r="B10" s="355"/>
      <c r="C10" s="356"/>
      <c r="D10" s="104"/>
      <c r="E10" s="75">
        <f>E9</f>
        <v>113600000</v>
      </c>
      <c r="F10" s="75">
        <f>F9</f>
        <v>120320000</v>
      </c>
      <c r="G10" s="76">
        <f t="shared" si="0"/>
        <v>6720000</v>
      </c>
      <c r="H10" s="105"/>
    </row>
    <row r="11" spans="1:8" s="9" customFormat="1" ht="63" customHeight="1" x14ac:dyDescent="0.3">
      <c r="A11" s="106" t="s">
        <v>17</v>
      </c>
      <c r="B11" s="30" t="s">
        <v>17</v>
      </c>
      <c r="C11" s="8" t="s">
        <v>35</v>
      </c>
      <c r="D11" s="33" t="s">
        <v>35</v>
      </c>
      <c r="E11" s="70">
        <v>2133000000</v>
      </c>
      <c r="F11" s="70">
        <v>2133000000</v>
      </c>
      <c r="G11" s="71">
        <f t="shared" si="0"/>
        <v>0</v>
      </c>
      <c r="H11" s="107" t="s">
        <v>191</v>
      </c>
    </row>
    <row r="12" spans="1:8" s="10" customFormat="1" ht="20.25" customHeight="1" x14ac:dyDescent="0.3">
      <c r="A12" s="7"/>
      <c r="B12" s="11"/>
      <c r="C12" s="8" t="s">
        <v>36</v>
      </c>
      <c r="D12" s="33" t="s">
        <v>36</v>
      </c>
      <c r="E12" s="70">
        <v>12000000</v>
      </c>
      <c r="F12" s="70">
        <v>12000000</v>
      </c>
      <c r="G12" s="71">
        <f t="shared" si="0"/>
        <v>0</v>
      </c>
      <c r="H12" s="107" t="s">
        <v>114</v>
      </c>
    </row>
    <row r="13" spans="1:8" s="9" customFormat="1" ht="20.25" customHeight="1" x14ac:dyDescent="0.3">
      <c r="A13" s="108"/>
      <c r="B13" s="340" t="s">
        <v>37</v>
      </c>
      <c r="C13" s="341"/>
      <c r="D13" s="101"/>
      <c r="E13" s="229">
        <f t="shared" ref="E13:F13" si="1">SUM(E11:E12)</f>
        <v>2145000000</v>
      </c>
      <c r="F13" s="102">
        <f t="shared" si="1"/>
        <v>2145000000</v>
      </c>
      <c r="G13" s="71">
        <f t="shared" si="0"/>
        <v>0</v>
      </c>
      <c r="H13" s="103"/>
    </row>
    <row r="14" spans="1:8" s="10" customFormat="1" ht="20.25" customHeight="1" x14ac:dyDescent="0.3">
      <c r="A14" s="354" t="s">
        <v>38</v>
      </c>
      <c r="B14" s="355"/>
      <c r="C14" s="356"/>
      <c r="D14" s="104"/>
      <c r="E14" s="75">
        <f>E13</f>
        <v>2145000000</v>
      </c>
      <c r="F14" s="75">
        <f>F13</f>
        <v>2145000000</v>
      </c>
      <c r="G14" s="76">
        <f t="shared" si="0"/>
        <v>0</v>
      </c>
      <c r="H14" s="105"/>
    </row>
    <row r="15" spans="1:8" s="10" customFormat="1" ht="20.25" customHeight="1" x14ac:dyDescent="0.3">
      <c r="A15" s="109" t="s">
        <v>39</v>
      </c>
      <c r="B15" s="110" t="s">
        <v>39</v>
      </c>
      <c r="C15" s="98" t="s">
        <v>39</v>
      </c>
      <c r="D15" s="111" t="s">
        <v>39</v>
      </c>
      <c r="E15" s="112">
        <v>2500000</v>
      </c>
      <c r="F15" s="112">
        <v>2500000</v>
      </c>
      <c r="G15" s="71">
        <f t="shared" si="0"/>
        <v>0</v>
      </c>
      <c r="H15" s="77" t="s">
        <v>112</v>
      </c>
    </row>
    <row r="16" spans="1:8" s="10" customFormat="1" ht="20.25" customHeight="1" x14ac:dyDescent="0.3">
      <c r="A16" s="13"/>
      <c r="B16" s="357" t="s">
        <v>40</v>
      </c>
      <c r="C16" s="358"/>
      <c r="D16" s="113"/>
      <c r="E16" s="74">
        <f>E15</f>
        <v>2500000</v>
      </c>
      <c r="F16" s="74">
        <f>F15</f>
        <v>2500000</v>
      </c>
      <c r="G16" s="71">
        <f t="shared" si="0"/>
        <v>0</v>
      </c>
      <c r="H16" s="103"/>
    </row>
    <row r="17" spans="1:9" s="10" customFormat="1" ht="20.25" customHeight="1" x14ac:dyDescent="0.3">
      <c r="A17" s="359" t="s">
        <v>41</v>
      </c>
      <c r="B17" s="360"/>
      <c r="C17" s="361"/>
      <c r="D17" s="114"/>
      <c r="E17" s="75">
        <f>E16</f>
        <v>2500000</v>
      </c>
      <c r="F17" s="75">
        <f>F16</f>
        <v>2500000</v>
      </c>
      <c r="G17" s="76">
        <f t="shared" si="0"/>
        <v>0</v>
      </c>
      <c r="H17" s="105"/>
    </row>
    <row r="18" spans="1:9" s="10" customFormat="1" ht="20.25" customHeight="1" x14ac:dyDescent="0.3">
      <c r="A18" s="31" t="s">
        <v>19</v>
      </c>
      <c r="B18" s="115" t="s">
        <v>19</v>
      </c>
      <c r="C18" s="14" t="s">
        <v>42</v>
      </c>
      <c r="D18" s="33" t="s">
        <v>43</v>
      </c>
      <c r="E18" s="70">
        <v>597651000</v>
      </c>
      <c r="F18" s="290">
        <v>586750000</v>
      </c>
      <c r="G18" s="71">
        <f t="shared" si="0"/>
        <v>-10901000</v>
      </c>
      <c r="H18" s="291" t="s">
        <v>278</v>
      </c>
      <c r="I18" s="230"/>
    </row>
    <row r="19" spans="1:9" s="10" customFormat="1" ht="37.5" customHeight="1" x14ac:dyDescent="0.3">
      <c r="A19" s="31"/>
      <c r="B19" s="116"/>
      <c r="C19" s="14"/>
      <c r="D19" s="33" t="s">
        <v>44</v>
      </c>
      <c r="E19" s="70">
        <v>83671000</v>
      </c>
      <c r="F19" s="290">
        <v>89895000</v>
      </c>
      <c r="G19" s="71">
        <f t="shared" si="0"/>
        <v>6224000</v>
      </c>
      <c r="H19" s="78" t="s">
        <v>284</v>
      </c>
    </row>
    <row r="20" spans="1:9" s="9" customFormat="1" ht="20.25" customHeight="1" x14ac:dyDescent="0.3">
      <c r="A20" s="15"/>
      <c r="B20" s="117"/>
      <c r="C20" s="118"/>
      <c r="D20" s="33" t="s">
        <v>45</v>
      </c>
      <c r="E20" s="70">
        <v>0</v>
      </c>
      <c r="F20" s="70">
        <v>12232000</v>
      </c>
      <c r="G20" s="71">
        <f t="shared" si="0"/>
        <v>12232000</v>
      </c>
      <c r="H20" s="292" t="s">
        <v>273</v>
      </c>
    </row>
    <row r="21" spans="1:9" s="9" customFormat="1" ht="20.25" customHeight="1" x14ac:dyDescent="0.3">
      <c r="A21" s="15"/>
      <c r="B21" s="119"/>
      <c r="C21" s="120" t="s">
        <v>46</v>
      </c>
      <c r="D21" s="34" t="s">
        <v>234</v>
      </c>
      <c r="E21" s="79">
        <v>0</v>
      </c>
      <c r="F21" s="79">
        <v>0</v>
      </c>
      <c r="G21" s="71">
        <f t="shared" si="0"/>
        <v>0</v>
      </c>
      <c r="H21" s="80"/>
    </row>
    <row r="22" spans="1:9" s="10" customFormat="1" ht="20.25" customHeight="1" x14ac:dyDescent="0.3">
      <c r="A22" s="108"/>
      <c r="B22" s="340" t="s">
        <v>47</v>
      </c>
      <c r="C22" s="341"/>
      <c r="D22" s="101"/>
      <c r="E22" s="74">
        <f>SUM(E18:E21)</f>
        <v>681322000</v>
      </c>
      <c r="F22" s="74">
        <f>SUM(F18:F21)</f>
        <v>688877000</v>
      </c>
      <c r="G22" s="71">
        <f t="shared" si="0"/>
        <v>7555000</v>
      </c>
      <c r="H22" s="103"/>
    </row>
    <row r="23" spans="1:9" s="9" customFormat="1" ht="20.25" customHeight="1" x14ac:dyDescent="0.3">
      <c r="A23" s="354" t="s">
        <v>48</v>
      </c>
      <c r="B23" s="355"/>
      <c r="C23" s="356"/>
      <c r="D23" s="104"/>
      <c r="E23" s="75">
        <f>E22</f>
        <v>681322000</v>
      </c>
      <c r="F23" s="75">
        <f>F22</f>
        <v>688877000</v>
      </c>
      <c r="G23" s="76">
        <f t="shared" si="0"/>
        <v>7555000</v>
      </c>
      <c r="H23" s="105"/>
    </row>
    <row r="24" spans="1:9" s="10" customFormat="1" ht="49.5" customHeight="1" x14ac:dyDescent="0.3">
      <c r="A24" s="106" t="s">
        <v>21</v>
      </c>
      <c r="B24" s="30" t="s">
        <v>21</v>
      </c>
      <c r="C24" s="32" t="s">
        <v>49</v>
      </c>
      <c r="D24" s="33" t="s">
        <v>49</v>
      </c>
      <c r="E24" s="70">
        <v>15000000</v>
      </c>
      <c r="F24" s="70">
        <v>85000000</v>
      </c>
      <c r="G24" s="71">
        <f t="shared" si="0"/>
        <v>70000000</v>
      </c>
      <c r="H24" s="73" t="s">
        <v>285</v>
      </c>
    </row>
    <row r="25" spans="1:9" s="9" customFormat="1" ht="20.25" customHeight="1" x14ac:dyDescent="0.3">
      <c r="A25" s="16"/>
      <c r="B25" s="17"/>
      <c r="C25" s="32" t="s">
        <v>50</v>
      </c>
      <c r="D25" s="33" t="s">
        <v>50</v>
      </c>
      <c r="E25" s="70">
        <v>100000000</v>
      </c>
      <c r="F25" s="70">
        <v>100000000</v>
      </c>
      <c r="G25" s="71">
        <f t="shared" si="0"/>
        <v>0</v>
      </c>
      <c r="H25" s="78" t="s">
        <v>113</v>
      </c>
    </row>
    <row r="26" spans="1:9" s="10" customFormat="1" ht="20.25" customHeight="1" x14ac:dyDescent="0.3">
      <c r="A26" s="108"/>
      <c r="B26" s="340" t="s">
        <v>51</v>
      </c>
      <c r="C26" s="341"/>
      <c r="D26" s="101"/>
      <c r="E26" s="74">
        <f>SUM(E24:E25)</f>
        <v>115000000</v>
      </c>
      <c r="F26" s="74">
        <f>SUM(F24:F25)</f>
        <v>185000000</v>
      </c>
      <c r="G26" s="71">
        <f t="shared" si="0"/>
        <v>70000000</v>
      </c>
      <c r="H26" s="103"/>
    </row>
    <row r="27" spans="1:9" s="10" customFormat="1" ht="20.25" customHeight="1" x14ac:dyDescent="0.3">
      <c r="A27" s="365" t="s">
        <v>52</v>
      </c>
      <c r="B27" s="366"/>
      <c r="C27" s="367"/>
      <c r="D27" s="121"/>
      <c r="E27" s="81">
        <f>E26</f>
        <v>115000000</v>
      </c>
      <c r="F27" s="81">
        <f>F26</f>
        <v>185000000</v>
      </c>
      <c r="G27" s="76">
        <f t="shared" si="0"/>
        <v>70000000</v>
      </c>
      <c r="H27" s="82"/>
    </row>
    <row r="28" spans="1:9" s="10" customFormat="1" ht="20.25" customHeight="1" x14ac:dyDescent="0.3">
      <c r="A28" s="31" t="s">
        <v>22</v>
      </c>
      <c r="B28" s="123" t="s">
        <v>22</v>
      </c>
      <c r="C28" s="32" t="s">
        <v>53</v>
      </c>
      <c r="D28" s="33" t="s">
        <v>53</v>
      </c>
      <c r="E28" s="70">
        <v>10000000</v>
      </c>
      <c r="F28" s="70">
        <v>29000000</v>
      </c>
      <c r="G28" s="71">
        <f t="shared" si="0"/>
        <v>19000000</v>
      </c>
      <c r="H28" s="291" t="s">
        <v>286</v>
      </c>
    </row>
    <row r="29" spans="1:9" ht="20.25" customHeight="1" x14ac:dyDescent="0.3">
      <c r="A29" s="108"/>
      <c r="B29" s="340" t="s">
        <v>54</v>
      </c>
      <c r="C29" s="341"/>
      <c r="D29" s="101"/>
      <c r="E29" s="70">
        <f>E28</f>
        <v>10000000</v>
      </c>
      <c r="F29" s="70">
        <f>F28</f>
        <v>29000000</v>
      </c>
      <c r="G29" s="71">
        <f t="shared" si="0"/>
        <v>19000000</v>
      </c>
      <c r="H29" s="103"/>
    </row>
    <row r="30" spans="1:9" ht="20.25" customHeight="1" x14ac:dyDescent="0.3">
      <c r="A30" s="354" t="s">
        <v>55</v>
      </c>
      <c r="B30" s="355"/>
      <c r="C30" s="356"/>
      <c r="D30" s="104"/>
      <c r="E30" s="75">
        <f>E29</f>
        <v>10000000</v>
      </c>
      <c r="F30" s="75">
        <f>F29</f>
        <v>29000000</v>
      </c>
      <c r="G30" s="76">
        <f t="shared" si="0"/>
        <v>19000000</v>
      </c>
      <c r="H30" s="105"/>
    </row>
    <row r="31" spans="1:9" ht="27" customHeight="1" x14ac:dyDescent="0.3">
      <c r="A31" s="106" t="s">
        <v>7</v>
      </c>
      <c r="B31" s="30" t="s">
        <v>56</v>
      </c>
      <c r="C31" s="372" t="s">
        <v>57</v>
      </c>
      <c r="D31" s="33" t="s">
        <v>108</v>
      </c>
      <c r="E31" s="70">
        <v>3000000</v>
      </c>
      <c r="F31" s="70">
        <v>7363250</v>
      </c>
      <c r="G31" s="71">
        <f t="shared" si="0"/>
        <v>4363250</v>
      </c>
      <c r="H31" s="73" t="s">
        <v>287</v>
      </c>
    </row>
    <row r="32" spans="1:9" s="29" customFormat="1" ht="20.25" customHeight="1" x14ac:dyDescent="0.3">
      <c r="A32" s="7"/>
      <c r="B32" s="30"/>
      <c r="C32" s="373"/>
      <c r="D32" s="33" t="s">
        <v>109</v>
      </c>
      <c r="E32" s="70">
        <v>70000000</v>
      </c>
      <c r="F32" s="70">
        <v>46030836</v>
      </c>
      <c r="G32" s="71">
        <f t="shared" si="0"/>
        <v>-23969164</v>
      </c>
      <c r="H32" s="292" t="s">
        <v>275</v>
      </c>
    </row>
    <row r="33" spans="1:8" s="29" customFormat="1" ht="27" customHeight="1" x14ac:dyDescent="0.3">
      <c r="A33" s="7"/>
      <c r="B33" s="30"/>
      <c r="C33" s="374"/>
      <c r="D33" s="33" t="s">
        <v>110</v>
      </c>
      <c r="E33" s="70">
        <v>100000000</v>
      </c>
      <c r="F33" s="70">
        <v>122343</v>
      </c>
      <c r="G33" s="71">
        <f t="shared" si="0"/>
        <v>-99877657</v>
      </c>
      <c r="H33" s="293" t="s">
        <v>274</v>
      </c>
    </row>
    <row r="34" spans="1:8" ht="27" customHeight="1" x14ac:dyDescent="0.3">
      <c r="A34" s="133"/>
      <c r="B34" s="132"/>
      <c r="C34" s="32" t="s">
        <v>58</v>
      </c>
      <c r="D34" s="33" t="s">
        <v>59</v>
      </c>
      <c r="E34" s="70">
        <v>50000000</v>
      </c>
      <c r="F34" s="70">
        <v>49310725</v>
      </c>
      <c r="G34" s="71">
        <f t="shared" si="0"/>
        <v>-689275</v>
      </c>
      <c r="H34" s="291" t="s">
        <v>276</v>
      </c>
    </row>
    <row r="35" spans="1:8" ht="20.25" customHeight="1" x14ac:dyDescent="0.3">
      <c r="A35" s="100"/>
      <c r="B35" s="368" t="s">
        <v>60</v>
      </c>
      <c r="C35" s="341"/>
      <c r="D35" s="101"/>
      <c r="E35" s="74">
        <f>SUM(E31:E34)</f>
        <v>223000000</v>
      </c>
      <c r="F35" s="74">
        <f>SUM(F31:F34)</f>
        <v>102827154</v>
      </c>
      <c r="G35" s="71">
        <f t="shared" si="0"/>
        <v>-120172846</v>
      </c>
      <c r="H35" s="103"/>
    </row>
    <row r="36" spans="1:8" ht="20.25" customHeight="1" x14ac:dyDescent="0.3">
      <c r="A36" s="354" t="s">
        <v>61</v>
      </c>
      <c r="B36" s="355"/>
      <c r="C36" s="369"/>
      <c r="D36" s="124"/>
      <c r="E36" s="125">
        <f>E35</f>
        <v>223000000</v>
      </c>
      <c r="F36" s="125">
        <f>F35</f>
        <v>102827154</v>
      </c>
      <c r="G36" s="76">
        <f t="shared" si="0"/>
        <v>-120172846</v>
      </c>
      <c r="H36" s="83"/>
    </row>
    <row r="37" spans="1:8" ht="20.25" customHeight="1" x14ac:dyDescent="0.3">
      <c r="A37" s="126" t="s">
        <v>23</v>
      </c>
      <c r="B37" s="127" t="s">
        <v>23</v>
      </c>
      <c r="C37" s="128" t="s">
        <v>62</v>
      </c>
      <c r="D37" s="122" t="s">
        <v>62</v>
      </c>
      <c r="E37" s="129">
        <v>0</v>
      </c>
      <c r="F37" s="129">
        <v>0</v>
      </c>
      <c r="G37" s="71">
        <f t="shared" si="0"/>
        <v>0</v>
      </c>
      <c r="H37" s="84"/>
    </row>
    <row r="38" spans="1:8" ht="20.25" customHeight="1" x14ac:dyDescent="0.3">
      <c r="A38" s="31"/>
      <c r="B38" s="18"/>
      <c r="C38" s="130" t="s">
        <v>63</v>
      </c>
      <c r="D38" s="111" t="s">
        <v>63</v>
      </c>
      <c r="E38" s="112">
        <v>1200000</v>
      </c>
      <c r="F38" s="112">
        <v>1200000</v>
      </c>
      <c r="G38" s="71">
        <f t="shared" si="0"/>
        <v>0</v>
      </c>
      <c r="H38" s="85"/>
    </row>
    <row r="39" spans="1:8" ht="27.75" customHeight="1" x14ac:dyDescent="0.3">
      <c r="A39" s="15"/>
      <c r="B39" s="19"/>
      <c r="C39" s="375" t="s">
        <v>64</v>
      </c>
      <c r="D39" s="35" t="s">
        <v>64</v>
      </c>
      <c r="E39" s="70">
        <v>7560000</v>
      </c>
      <c r="F39" s="70">
        <v>81360000</v>
      </c>
      <c r="G39" s="71">
        <f t="shared" si="0"/>
        <v>73800000</v>
      </c>
      <c r="H39" s="73" t="s">
        <v>283</v>
      </c>
    </row>
    <row r="40" spans="1:8" ht="27" customHeight="1" x14ac:dyDescent="0.3">
      <c r="A40" s="15"/>
      <c r="B40" s="119"/>
      <c r="C40" s="376"/>
      <c r="D40" s="35" t="s">
        <v>65</v>
      </c>
      <c r="E40" s="70">
        <v>11340000</v>
      </c>
      <c r="F40" s="70">
        <v>11340000</v>
      </c>
      <c r="G40" s="71">
        <f t="shared" si="0"/>
        <v>0</v>
      </c>
      <c r="H40" s="73" t="s">
        <v>115</v>
      </c>
    </row>
    <row r="41" spans="1:8" ht="20.25" customHeight="1" x14ac:dyDescent="0.3">
      <c r="A41" s="108"/>
      <c r="B41" s="340" t="s">
        <v>66</v>
      </c>
      <c r="C41" s="341"/>
      <c r="D41" s="101"/>
      <c r="E41" s="74">
        <f>SUM(E37:E40)</f>
        <v>20100000</v>
      </c>
      <c r="F41" s="74">
        <f>SUM(F37:F40)</f>
        <v>93900000</v>
      </c>
      <c r="G41" s="71">
        <f t="shared" si="0"/>
        <v>73800000</v>
      </c>
      <c r="H41" s="131"/>
    </row>
    <row r="42" spans="1:8" ht="20.25" customHeight="1" thickBot="1" x14ac:dyDescent="0.35">
      <c r="A42" s="370" t="s">
        <v>67</v>
      </c>
      <c r="B42" s="371"/>
      <c r="C42" s="369"/>
      <c r="D42" s="124"/>
      <c r="E42" s="125">
        <f>E41</f>
        <v>20100000</v>
      </c>
      <c r="F42" s="125">
        <f>F41</f>
        <v>93900000</v>
      </c>
      <c r="G42" s="134">
        <f t="shared" si="0"/>
        <v>73800000</v>
      </c>
      <c r="H42" s="83"/>
    </row>
    <row r="43" spans="1:8" ht="21.75" customHeight="1" thickBot="1" x14ac:dyDescent="0.35">
      <c r="A43" s="362" t="s">
        <v>68</v>
      </c>
      <c r="B43" s="363"/>
      <c r="C43" s="364"/>
      <c r="D43" s="135"/>
      <c r="E43" s="136">
        <f>E10+E14+E17+E23+E27+E30+E36+E42</f>
        <v>3310522000</v>
      </c>
      <c r="F43" s="136">
        <f>F10+F14+F17+F23+F27+F30+F36+F42</f>
        <v>3367424154</v>
      </c>
      <c r="G43" s="137">
        <f t="shared" si="0"/>
        <v>56902154</v>
      </c>
      <c r="H43" s="138"/>
    </row>
    <row r="44" spans="1:8" x14ac:dyDescent="0.3">
      <c r="F44" s="20"/>
    </row>
    <row r="45" spans="1:8" x14ac:dyDescent="0.3">
      <c r="F45" s="20"/>
    </row>
  </sheetData>
  <mergeCells count="24">
    <mergeCell ref="A43:C43"/>
    <mergeCell ref="A23:C23"/>
    <mergeCell ref="B26:C26"/>
    <mergeCell ref="A27:C27"/>
    <mergeCell ref="B29:C29"/>
    <mergeCell ref="A30:C30"/>
    <mergeCell ref="B35:C35"/>
    <mergeCell ref="A36:C36"/>
    <mergeCell ref="B41:C41"/>
    <mergeCell ref="A42:C42"/>
    <mergeCell ref="C31:C33"/>
    <mergeCell ref="C39:C40"/>
    <mergeCell ref="B22:C22"/>
    <mergeCell ref="A1:H1"/>
    <mergeCell ref="A4:D4"/>
    <mergeCell ref="E4:F4"/>
    <mergeCell ref="G4:G5"/>
    <mergeCell ref="H4:H5"/>
    <mergeCell ref="B9:C9"/>
    <mergeCell ref="A10:C10"/>
    <mergeCell ref="B13:C13"/>
    <mergeCell ref="A14:C14"/>
    <mergeCell ref="B16:C16"/>
    <mergeCell ref="A17:C17"/>
  </mergeCells>
  <phoneticPr fontId="1" type="noConversion"/>
  <pageMargins left="0.43307086614173229" right="7.874015748031496E-2" top="0.55118110236220474" bottom="0.39370078740157483" header="0.31496062992125984" footer="0.31496062992125984"/>
  <pageSetup paperSize="9" scale="83" fitToHeight="0" orientation="landscape" r:id="rId1"/>
  <rowBreaks count="1" manualBreakCount="1">
    <brk id="23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topLeftCell="A22" zoomScaleNormal="100" workbookViewId="0">
      <selection activeCell="H27" sqref="H27"/>
    </sheetView>
  </sheetViews>
  <sheetFormatPr defaultRowHeight="13.5" x14ac:dyDescent="0.3"/>
  <cols>
    <col min="1" max="1" width="12.625" style="29" customWidth="1"/>
    <col min="2" max="2" width="13.75" style="29" customWidth="1"/>
    <col min="3" max="3" width="16.25" style="29" customWidth="1"/>
    <col min="4" max="4" width="16.375" style="29" customWidth="1"/>
    <col min="5" max="6" width="16.625" style="29" customWidth="1"/>
    <col min="7" max="7" width="17.5" style="29" customWidth="1"/>
    <col min="8" max="8" width="52.875" style="177" customWidth="1"/>
    <col min="9" max="9" width="9" style="29"/>
    <col min="10" max="10" width="11.875" style="29" bestFit="1" customWidth="1"/>
    <col min="11" max="11" width="13" style="29" bestFit="1" customWidth="1"/>
    <col min="12" max="12" width="11.875" style="29" bestFit="1" customWidth="1"/>
    <col min="13" max="16384" width="9" style="29"/>
  </cols>
  <sheetData>
    <row r="1" spans="1:8" ht="20.25" x14ac:dyDescent="0.3">
      <c r="A1" s="342" t="s">
        <v>270</v>
      </c>
      <c r="B1" s="342"/>
      <c r="C1" s="342"/>
      <c r="D1" s="342"/>
      <c r="E1" s="342"/>
      <c r="F1" s="342"/>
      <c r="G1" s="342"/>
      <c r="H1" s="342"/>
    </row>
    <row r="2" spans="1:8" ht="14.25" thickBot="1" x14ac:dyDescent="0.35">
      <c r="H2" s="145" t="s">
        <v>116</v>
      </c>
    </row>
    <row r="3" spans="1:8" s="21" customFormat="1" ht="19.5" customHeight="1" x14ac:dyDescent="0.3">
      <c r="A3" s="429" t="s">
        <v>27</v>
      </c>
      <c r="B3" s="430"/>
      <c r="C3" s="430"/>
      <c r="D3" s="431"/>
      <c r="E3" s="432" t="s">
        <v>28</v>
      </c>
      <c r="F3" s="433"/>
      <c r="G3" s="434" t="s">
        <v>117</v>
      </c>
      <c r="H3" s="436" t="s">
        <v>29</v>
      </c>
    </row>
    <row r="4" spans="1:8" s="21" customFormat="1" ht="30" customHeight="1" thickBot="1" x14ac:dyDescent="0.35">
      <c r="A4" s="22" t="s">
        <v>0</v>
      </c>
      <c r="B4" s="23" t="s">
        <v>1</v>
      </c>
      <c r="C4" s="23" t="s">
        <v>2</v>
      </c>
      <c r="D4" s="23" t="s">
        <v>118</v>
      </c>
      <c r="E4" s="96" t="s">
        <v>271</v>
      </c>
      <c r="F4" s="96" t="s">
        <v>272</v>
      </c>
      <c r="G4" s="435"/>
      <c r="H4" s="437"/>
    </row>
    <row r="5" spans="1:8" s="24" customFormat="1" ht="27" customHeight="1" x14ac:dyDescent="0.3">
      <c r="A5" s="37" t="s">
        <v>3</v>
      </c>
      <c r="B5" s="38" t="s">
        <v>4</v>
      </c>
      <c r="C5" s="39" t="s">
        <v>69</v>
      </c>
      <c r="D5" s="40" t="s">
        <v>69</v>
      </c>
      <c r="E5" s="41">
        <v>583365000</v>
      </c>
      <c r="F5" s="41">
        <v>598450000</v>
      </c>
      <c r="G5" s="42">
        <f>F5-E5</f>
        <v>15085000</v>
      </c>
      <c r="H5" s="294" t="s">
        <v>291</v>
      </c>
    </row>
    <row r="6" spans="1:8" s="25" customFormat="1" ht="19.5" customHeight="1" x14ac:dyDescent="0.3">
      <c r="A6" s="438"/>
      <c r="B6" s="441"/>
      <c r="C6" s="146" t="s">
        <v>70</v>
      </c>
      <c r="D6" s="40" t="s">
        <v>70</v>
      </c>
      <c r="E6" s="41">
        <v>207000000</v>
      </c>
      <c r="F6" s="41">
        <v>180052000</v>
      </c>
      <c r="G6" s="42">
        <f t="shared" ref="G6:G68" si="0">F6-E6</f>
        <v>-26948000</v>
      </c>
      <c r="H6" s="295" t="s">
        <v>292</v>
      </c>
    </row>
    <row r="7" spans="1:8" s="26" customFormat="1" ht="19.5" customHeight="1" x14ac:dyDescent="0.3">
      <c r="A7" s="439"/>
      <c r="B7" s="425"/>
      <c r="C7" s="146" t="s">
        <v>71</v>
      </c>
      <c r="D7" s="40" t="s">
        <v>71</v>
      </c>
      <c r="E7" s="41">
        <v>2100000</v>
      </c>
      <c r="F7" s="41">
        <v>2100000</v>
      </c>
      <c r="G7" s="42">
        <f t="shared" si="0"/>
        <v>0</v>
      </c>
      <c r="H7" s="43" t="s">
        <v>178</v>
      </c>
    </row>
    <row r="8" spans="1:8" s="26" customFormat="1" ht="19.5" customHeight="1" x14ac:dyDescent="0.3">
      <c r="A8" s="439"/>
      <c r="B8" s="425"/>
      <c r="C8" s="146" t="s">
        <v>72</v>
      </c>
      <c r="D8" s="40" t="s">
        <v>72</v>
      </c>
      <c r="E8" s="41">
        <v>64800000</v>
      </c>
      <c r="F8" s="41">
        <v>71250000</v>
      </c>
      <c r="G8" s="42">
        <f t="shared" si="0"/>
        <v>6450000</v>
      </c>
      <c r="H8" s="296" t="s">
        <v>293</v>
      </c>
    </row>
    <row r="9" spans="1:8" s="26" customFormat="1" ht="19.5" customHeight="1" x14ac:dyDescent="0.3">
      <c r="A9" s="439"/>
      <c r="B9" s="425"/>
      <c r="C9" s="146" t="s">
        <v>73</v>
      </c>
      <c r="D9" s="40" t="s">
        <v>73</v>
      </c>
      <c r="E9" s="41">
        <v>65763000</v>
      </c>
      <c r="F9" s="41">
        <v>70680000</v>
      </c>
      <c r="G9" s="42">
        <f t="shared" si="0"/>
        <v>4917000</v>
      </c>
      <c r="H9" s="296" t="s">
        <v>295</v>
      </c>
    </row>
    <row r="10" spans="1:8" s="26" customFormat="1" ht="19.5" customHeight="1" x14ac:dyDescent="0.3">
      <c r="A10" s="440"/>
      <c r="B10" s="425"/>
      <c r="C10" s="146" t="s">
        <v>74</v>
      </c>
      <c r="D10" s="40" t="s">
        <v>74</v>
      </c>
      <c r="E10" s="41">
        <v>1000000</v>
      </c>
      <c r="F10" s="41">
        <v>1000000</v>
      </c>
      <c r="G10" s="42">
        <f t="shared" si="0"/>
        <v>0</v>
      </c>
      <c r="H10" s="44" t="s">
        <v>119</v>
      </c>
    </row>
    <row r="11" spans="1:8" s="26" customFormat="1" ht="19.5" customHeight="1" x14ac:dyDescent="0.3">
      <c r="A11" s="45"/>
      <c r="B11" s="424" t="s">
        <v>75</v>
      </c>
      <c r="C11" s="425"/>
      <c r="D11" s="147"/>
      <c r="E11" s="89">
        <f t="shared" ref="E11" si="1">SUM(E5:E10)</f>
        <v>924028000</v>
      </c>
      <c r="F11" s="89">
        <f t="shared" ref="F11:G11" si="2">SUM(F5:F10)</f>
        <v>923532000</v>
      </c>
      <c r="G11" s="89">
        <f t="shared" si="2"/>
        <v>-496000</v>
      </c>
      <c r="H11" s="46"/>
    </row>
    <row r="12" spans="1:8" s="26" customFormat="1" ht="19.5" customHeight="1" x14ac:dyDescent="0.3">
      <c r="A12" s="45"/>
      <c r="B12" s="148" t="s">
        <v>18</v>
      </c>
      <c r="C12" s="146" t="s">
        <v>8</v>
      </c>
      <c r="D12" s="47" t="s">
        <v>8</v>
      </c>
      <c r="E12" s="48">
        <v>2400000</v>
      </c>
      <c r="F12" s="48">
        <v>2400000</v>
      </c>
      <c r="G12" s="42">
        <f t="shared" si="0"/>
        <v>0</v>
      </c>
      <c r="H12" s="36" t="s">
        <v>120</v>
      </c>
    </row>
    <row r="13" spans="1:8" s="26" customFormat="1" ht="87" customHeight="1" x14ac:dyDescent="0.3">
      <c r="A13" s="37" t="s">
        <v>3</v>
      </c>
      <c r="B13" s="39"/>
      <c r="C13" s="146" t="s">
        <v>76</v>
      </c>
      <c r="D13" s="47" t="s">
        <v>76</v>
      </c>
      <c r="E13" s="48">
        <v>7160000</v>
      </c>
      <c r="F13" s="48">
        <v>7160000</v>
      </c>
      <c r="G13" s="42">
        <f t="shared" si="0"/>
        <v>0</v>
      </c>
      <c r="H13" s="36" t="s">
        <v>194</v>
      </c>
    </row>
    <row r="14" spans="1:8" s="26" customFormat="1" ht="20.25" customHeight="1" x14ac:dyDescent="0.3">
      <c r="A14" s="45"/>
      <c r="B14" s="424" t="s">
        <v>77</v>
      </c>
      <c r="C14" s="425"/>
      <c r="D14" s="47"/>
      <c r="E14" s="48">
        <f t="shared" ref="E14" si="3">SUM(E12:E13)</f>
        <v>9560000</v>
      </c>
      <c r="F14" s="48">
        <f t="shared" ref="F14:G14" si="4">SUM(F12:F13)</f>
        <v>9560000</v>
      </c>
      <c r="G14" s="193">
        <f t="shared" si="4"/>
        <v>0</v>
      </c>
      <c r="H14" s="49"/>
    </row>
    <row r="15" spans="1:8" s="26" customFormat="1" ht="19.5" customHeight="1" x14ac:dyDescent="0.3">
      <c r="A15" s="438"/>
      <c r="B15" s="148" t="s">
        <v>5</v>
      </c>
      <c r="C15" s="146" t="s">
        <v>78</v>
      </c>
      <c r="D15" s="47" t="s">
        <v>78</v>
      </c>
      <c r="E15" s="48">
        <v>1200000</v>
      </c>
      <c r="F15" s="48">
        <v>1200000</v>
      </c>
      <c r="G15" s="42">
        <f t="shared" si="0"/>
        <v>0</v>
      </c>
      <c r="H15" s="36" t="s">
        <v>163</v>
      </c>
    </row>
    <row r="16" spans="1:8" s="26" customFormat="1" ht="84" customHeight="1" x14ac:dyDescent="0.3">
      <c r="A16" s="439"/>
      <c r="B16" s="441"/>
      <c r="C16" s="146" t="s">
        <v>79</v>
      </c>
      <c r="D16" s="47" t="s">
        <v>79</v>
      </c>
      <c r="E16" s="48">
        <v>23232000</v>
      </c>
      <c r="F16" s="48">
        <v>23232000</v>
      </c>
      <c r="G16" s="42">
        <f t="shared" si="0"/>
        <v>0</v>
      </c>
      <c r="H16" s="50" t="s">
        <v>164</v>
      </c>
    </row>
    <row r="17" spans="1:8" s="26" customFormat="1" ht="51.75" customHeight="1" x14ac:dyDescent="0.3">
      <c r="A17" s="439"/>
      <c r="B17" s="425"/>
      <c r="C17" s="146" t="s">
        <v>9</v>
      </c>
      <c r="D17" s="47" t="s">
        <v>9</v>
      </c>
      <c r="E17" s="48">
        <v>37200000</v>
      </c>
      <c r="F17" s="48">
        <v>37200000</v>
      </c>
      <c r="G17" s="42">
        <f t="shared" si="0"/>
        <v>0</v>
      </c>
      <c r="H17" s="36" t="s">
        <v>121</v>
      </c>
    </row>
    <row r="18" spans="1:8" s="26" customFormat="1" ht="39" customHeight="1" x14ac:dyDescent="0.3">
      <c r="A18" s="439"/>
      <c r="B18" s="425"/>
      <c r="C18" s="146" t="s">
        <v>80</v>
      </c>
      <c r="D18" s="47" t="s">
        <v>80</v>
      </c>
      <c r="E18" s="48">
        <v>6000000</v>
      </c>
      <c r="F18" s="48">
        <v>9000000</v>
      </c>
      <c r="G18" s="42">
        <f t="shared" si="0"/>
        <v>3000000</v>
      </c>
      <c r="H18" s="36" t="s">
        <v>288</v>
      </c>
    </row>
    <row r="19" spans="1:8" s="26" customFormat="1" ht="27" customHeight="1" x14ac:dyDescent="0.3">
      <c r="A19" s="439"/>
      <c r="B19" s="425"/>
      <c r="C19" s="146" t="s">
        <v>10</v>
      </c>
      <c r="D19" s="47" t="s">
        <v>10</v>
      </c>
      <c r="E19" s="48">
        <v>6800000</v>
      </c>
      <c r="F19" s="48">
        <v>6800000</v>
      </c>
      <c r="G19" s="42">
        <f t="shared" si="0"/>
        <v>0</v>
      </c>
      <c r="H19" s="36" t="s">
        <v>122</v>
      </c>
    </row>
    <row r="20" spans="1:8" s="26" customFormat="1" ht="30" customHeight="1" x14ac:dyDescent="0.3">
      <c r="A20" s="440"/>
      <c r="B20" s="442"/>
      <c r="C20" s="268" t="s">
        <v>81</v>
      </c>
      <c r="D20" s="51" t="s">
        <v>81</v>
      </c>
      <c r="E20" s="52">
        <v>1200000</v>
      </c>
      <c r="F20" s="52">
        <v>1200000</v>
      </c>
      <c r="G20" s="42">
        <f t="shared" si="0"/>
        <v>0</v>
      </c>
      <c r="H20" s="36" t="s">
        <v>280</v>
      </c>
    </row>
    <row r="21" spans="1:8" s="26" customFormat="1" ht="59.25" customHeight="1" x14ac:dyDescent="0.3">
      <c r="A21" s="45"/>
      <c r="B21" s="286"/>
      <c r="C21" s="287"/>
      <c r="D21" s="149" t="s">
        <v>123</v>
      </c>
      <c r="E21" s="53">
        <v>5960000</v>
      </c>
      <c r="F21" s="53">
        <v>5960000</v>
      </c>
      <c r="G21" s="42">
        <f>F21-E21</f>
        <v>0</v>
      </c>
      <c r="H21" s="150" t="s">
        <v>246</v>
      </c>
    </row>
    <row r="22" spans="1:8" s="26" customFormat="1" ht="21.75" customHeight="1" x14ac:dyDescent="0.3">
      <c r="A22" s="45"/>
      <c r="B22" s="140"/>
      <c r="C22" s="269"/>
      <c r="D22" s="288" t="s">
        <v>279</v>
      </c>
      <c r="F22" s="53">
        <v>3150000</v>
      </c>
      <c r="G22" s="42">
        <f>F22-E22</f>
        <v>3150000</v>
      </c>
      <c r="H22" s="289" t="s">
        <v>281</v>
      </c>
    </row>
    <row r="23" spans="1:8" s="26" customFormat="1" ht="19.5" customHeight="1" x14ac:dyDescent="0.3">
      <c r="A23" s="139"/>
      <c r="B23" s="424" t="s">
        <v>82</v>
      </c>
      <c r="C23" s="425"/>
      <c r="D23" s="147"/>
      <c r="E23" s="89">
        <f>SUM(E15:E22)</f>
        <v>81592000</v>
      </c>
      <c r="F23" s="89">
        <f t="shared" ref="F23:G23" si="5">SUM(F15:F22)</f>
        <v>87742000</v>
      </c>
      <c r="G23" s="89">
        <f t="shared" si="5"/>
        <v>6150000</v>
      </c>
      <c r="H23" s="54"/>
    </row>
    <row r="24" spans="1:8" s="26" customFormat="1" ht="20.25" customHeight="1" x14ac:dyDescent="0.3">
      <c r="A24" s="426" t="s">
        <v>124</v>
      </c>
      <c r="B24" s="427"/>
      <c r="C24" s="427"/>
      <c r="D24" s="151"/>
      <c r="E24" s="90">
        <f t="shared" ref="E24" si="6">E23+E14+E11</f>
        <v>1015180000</v>
      </c>
      <c r="F24" s="90">
        <f t="shared" ref="F24:G24" si="7">F23+F14+F11</f>
        <v>1020834000</v>
      </c>
      <c r="G24" s="90">
        <f t="shared" si="7"/>
        <v>5654000</v>
      </c>
      <c r="H24" s="56"/>
    </row>
    <row r="25" spans="1:8" s="24" customFormat="1" ht="20.25" customHeight="1" x14ac:dyDescent="0.3">
      <c r="A25" s="152" t="s">
        <v>20</v>
      </c>
      <c r="B25" s="148" t="s">
        <v>6</v>
      </c>
      <c r="C25" s="146" t="s">
        <v>6</v>
      </c>
      <c r="D25" s="146" t="s">
        <v>125</v>
      </c>
      <c r="E25" s="89">
        <v>0</v>
      </c>
      <c r="F25" s="89">
        <v>0</v>
      </c>
      <c r="G25" s="42">
        <f t="shared" si="0"/>
        <v>0</v>
      </c>
      <c r="H25" s="57"/>
    </row>
    <row r="26" spans="1:8" s="26" customFormat="1" ht="93" customHeight="1" x14ac:dyDescent="0.3">
      <c r="A26" s="422"/>
      <c r="B26" s="38"/>
      <c r="C26" s="146" t="s">
        <v>83</v>
      </c>
      <c r="D26" s="146" t="s">
        <v>126</v>
      </c>
      <c r="E26" s="89">
        <v>23900000</v>
      </c>
      <c r="F26" s="89">
        <v>48065000</v>
      </c>
      <c r="G26" s="42">
        <f>F26-E26</f>
        <v>24165000</v>
      </c>
      <c r="H26" s="58" t="s">
        <v>327</v>
      </c>
    </row>
    <row r="27" spans="1:8" s="26" customFormat="1" ht="183" customHeight="1" x14ac:dyDescent="0.3">
      <c r="A27" s="423"/>
      <c r="B27" s="59"/>
      <c r="C27" s="146" t="s">
        <v>84</v>
      </c>
      <c r="D27" s="146" t="s">
        <v>84</v>
      </c>
      <c r="E27" s="89">
        <v>46386000</v>
      </c>
      <c r="F27" s="89">
        <v>92139000</v>
      </c>
      <c r="G27" s="42">
        <f>F27-E27</f>
        <v>45753000</v>
      </c>
      <c r="H27" s="57" t="s">
        <v>328</v>
      </c>
    </row>
    <row r="28" spans="1:8" s="26" customFormat="1" ht="20.25" customHeight="1" x14ac:dyDescent="0.3">
      <c r="A28" s="139"/>
      <c r="B28" s="424" t="s">
        <v>85</v>
      </c>
      <c r="C28" s="425"/>
      <c r="D28" s="147"/>
      <c r="E28" s="89">
        <f t="shared" ref="E28" si="8">SUM(E25:E27)</f>
        <v>70286000</v>
      </c>
      <c r="F28" s="89">
        <f t="shared" ref="F28:G28" si="9">SUM(F25:F27)</f>
        <v>140204000</v>
      </c>
      <c r="G28" s="89">
        <f t="shared" si="9"/>
        <v>69918000</v>
      </c>
      <c r="H28" s="46"/>
    </row>
    <row r="29" spans="1:8" s="24" customFormat="1" ht="20.25" customHeight="1" x14ac:dyDescent="0.3">
      <c r="A29" s="426" t="s">
        <v>127</v>
      </c>
      <c r="B29" s="427"/>
      <c r="C29" s="427"/>
      <c r="D29" s="151"/>
      <c r="E29" s="90">
        <f t="shared" ref="E29" si="10">E28</f>
        <v>70286000</v>
      </c>
      <c r="F29" s="90">
        <f t="shared" ref="F29:G29" si="11">F28</f>
        <v>140204000</v>
      </c>
      <c r="G29" s="90">
        <f t="shared" si="11"/>
        <v>69918000</v>
      </c>
      <c r="H29" s="56"/>
    </row>
    <row r="30" spans="1:8" s="26" customFormat="1" ht="27" customHeight="1" x14ac:dyDescent="0.3">
      <c r="A30" s="60" t="s">
        <v>128</v>
      </c>
      <c r="B30" s="172" t="s">
        <v>5</v>
      </c>
      <c r="C30" s="153" t="s">
        <v>11</v>
      </c>
      <c r="D30" s="153" t="s">
        <v>129</v>
      </c>
      <c r="E30" s="53">
        <v>68528000</v>
      </c>
      <c r="F30" s="53">
        <v>68528000</v>
      </c>
      <c r="G30" s="42">
        <f t="shared" si="0"/>
        <v>0</v>
      </c>
      <c r="H30" s="150" t="s">
        <v>130</v>
      </c>
    </row>
    <row r="31" spans="1:8" s="26" customFormat="1" ht="45.75" customHeight="1" x14ac:dyDescent="0.3">
      <c r="A31" s="60"/>
      <c r="B31" s="144"/>
      <c r="C31" s="61" t="s">
        <v>86</v>
      </c>
      <c r="D31" s="61" t="s">
        <v>86</v>
      </c>
      <c r="E31" s="53">
        <v>1450000</v>
      </c>
      <c r="F31" s="53">
        <v>2113000</v>
      </c>
      <c r="G31" s="42">
        <f t="shared" si="0"/>
        <v>663000</v>
      </c>
      <c r="H31" s="150" t="s">
        <v>289</v>
      </c>
    </row>
    <row r="32" spans="1:8" s="26" customFormat="1" ht="20.25" customHeight="1" x14ac:dyDescent="0.3">
      <c r="A32" s="60"/>
      <c r="B32" s="144"/>
      <c r="C32" s="61" t="s">
        <v>87</v>
      </c>
      <c r="D32" s="61" t="s">
        <v>87</v>
      </c>
      <c r="E32" s="53">
        <v>3600000</v>
      </c>
      <c r="F32" s="53">
        <v>3600000</v>
      </c>
      <c r="G32" s="42">
        <f t="shared" si="0"/>
        <v>0</v>
      </c>
      <c r="H32" s="150" t="s">
        <v>169</v>
      </c>
    </row>
    <row r="33" spans="1:12" s="26" customFormat="1" ht="27" customHeight="1" x14ac:dyDescent="0.3">
      <c r="A33" s="60"/>
      <c r="B33" s="144"/>
      <c r="C33" s="61" t="s">
        <v>12</v>
      </c>
      <c r="D33" s="61" t="s">
        <v>12</v>
      </c>
      <c r="E33" s="53">
        <v>840000</v>
      </c>
      <c r="F33" s="53">
        <v>840000</v>
      </c>
      <c r="G33" s="64">
        <f t="shared" si="0"/>
        <v>0</v>
      </c>
      <c r="H33" s="150" t="s">
        <v>131</v>
      </c>
    </row>
    <row r="34" spans="1:12" s="26" customFormat="1" ht="20.25" customHeight="1" x14ac:dyDescent="0.3">
      <c r="A34" s="62"/>
      <c r="B34" s="428" t="s">
        <v>82</v>
      </c>
      <c r="C34" s="387"/>
      <c r="D34" s="155"/>
      <c r="E34" s="53">
        <f t="shared" ref="E34" si="12">SUM(E30:E33)</f>
        <v>74418000</v>
      </c>
      <c r="F34" s="53">
        <f t="shared" ref="F34:G34" si="13">SUM(F30:F33)</f>
        <v>75081000</v>
      </c>
      <c r="G34" s="190">
        <f t="shared" si="13"/>
        <v>663000</v>
      </c>
      <c r="H34" s="156"/>
    </row>
    <row r="35" spans="1:12" s="26" customFormat="1" ht="20.25" customHeight="1" x14ac:dyDescent="0.3">
      <c r="A35" s="142"/>
      <c r="B35" s="271" t="s">
        <v>88</v>
      </c>
      <c r="C35" s="159" t="s">
        <v>242</v>
      </c>
      <c r="D35" s="157" t="s">
        <v>241</v>
      </c>
      <c r="E35" s="53">
        <v>1200000</v>
      </c>
      <c r="F35" s="53">
        <v>1200000</v>
      </c>
      <c r="G35" s="42"/>
      <c r="H35" s="158" t="s">
        <v>170</v>
      </c>
    </row>
    <row r="36" spans="1:12" s="26" customFormat="1" ht="51.75" customHeight="1" x14ac:dyDescent="0.3">
      <c r="A36" s="142"/>
      <c r="B36" s="272"/>
      <c r="C36" s="194"/>
      <c r="D36" s="153" t="s">
        <v>132</v>
      </c>
      <c r="E36" s="53">
        <v>1110000</v>
      </c>
      <c r="F36" s="53">
        <v>1110000</v>
      </c>
      <c r="G36" s="42">
        <f t="shared" si="0"/>
        <v>0</v>
      </c>
      <c r="H36" s="150" t="s">
        <v>243</v>
      </c>
    </row>
    <row r="37" spans="1:12" s="26" customFormat="1" ht="20.25" customHeight="1" x14ac:dyDescent="0.3">
      <c r="A37" s="142"/>
      <c r="B37" s="272"/>
      <c r="C37" s="194"/>
      <c r="D37" s="141" t="s">
        <v>172</v>
      </c>
      <c r="E37" s="53">
        <v>240000</v>
      </c>
      <c r="F37" s="53">
        <v>240000</v>
      </c>
      <c r="G37" s="42">
        <f t="shared" si="0"/>
        <v>0</v>
      </c>
      <c r="H37" s="150" t="s">
        <v>171</v>
      </c>
    </row>
    <row r="38" spans="1:12" s="26" customFormat="1" ht="40.5" customHeight="1" x14ac:dyDescent="0.3">
      <c r="A38" s="27" t="s">
        <v>134</v>
      </c>
      <c r="B38" s="272"/>
      <c r="C38" s="194"/>
      <c r="D38" s="141" t="s">
        <v>192</v>
      </c>
      <c r="E38" s="53">
        <v>730000</v>
      </c>
      <c r="F38" s="53">
        <v>730000</v>
      </c>
      <c r="G38" s="64">
        <f t="shared" si="0"/>
        <v>0</v>
      </c>
      <c r="H38" s="160" t="s">
        <v>174</v>
      </c>
    </row>
    <row r="39" spans="1:12" s="26" customFormat="1" ht="20.25" customHeight="1" x14ac:dyDescent="0.3">
      <c r="A39" s="142"/>
      <c r="B39" s="272"/>
      <c r="C39" s="195"/>
      <c r="D39" s="141" t="s">
        <v>173</v>
      </c>
      <c r="E39" s="53">
        <v>200000</v>
      </c>
      <c r="F39" s="53">
        <v>200000</v>
      </c>
      <c r="G39" s="191">
        <f t="shared" si="0"/>
        <v>0</v>
      </c>
      <c r="H39" s="150" t="s">
        <v>135</v>
      </c>
    </row>
    <row r="40" spans="1:12" s="26" customFormat="1" ht="81.75" customHeight="1" x14ac:dyDescent="0.3">
      <c r="A40" s="270"/>
      <c r="B40" s="273"/>
      <c r="C40" s="274" t="s">
        <v>247</v>
      </c>
      <c r="D40" s="182" t="s">
        <v>133</v>
      </c>
      <c r="E40" s="53">
        <v>12828000</v>
      </c>
      <c r="F40" s="53">
        <v>14828000</v>
      </c>
      <c r="G40" s="64">
        <f t="shared" ref="G40" si="14">F40-E40</f>
        <v>2000000</v>
      </c>
      <c r="H40" s="150" t="s">
        <v>294</v>
      </c>
      <c r="J40" s="283"/>
      <c r="K40" s="283"/>
      <c r="L40" s="283"/>
    </row>
    <row r="41" spans="1:12" s="26" customFormat="1" ht="20.25" customHeight="1" x14ac:dyDescent="0.3">
      <c r="A41" s="142"/>
      <c r="B41" s="419" t="s">
        <v>136</v>
      </c>
      <c r="C41" s="410"/>
      <c r="D41" s="141"/>
      <c r="E41" s="53">
        <f t="shared" ref="E41" si="15">SUM(E35:E40)</f>
        <v>16308000</v>
      </c>
      <c r="F41" s="53">
        <f t="shared" ref="F41:G41" si="16">SUM(F35:F40)</f>
        <v>18308000</v>
      </c>
      <c r="G41" s="190">
        <f t="shared" si="16"/>
        <v>2000000</v>
      </c>
      <c r="H41" s="154"/>
      <c r="J41" s="283"/>
      <c r="K41" s="283"/>
      <c r="L41" s="283"/>
    </row>
    <row r="42" spans="1:12" s="26" customFormat="1" ht="20.25" customHeight="1" x14ac:dyDescent="0.3">
      <c r="A42" s="142"/>
      <c r="B42" s="161" t="s">
        <v>137</v>
      </c>
      <c r="C42" s="162" t="s">
        <v>137</v>
      </c>
      <c r="D42" s="163" t="s">
        <v>137</v>
      </c>
      <c r="E42" s="53">
        <v>0</v>
      </c>
      <c r="F42" s="53">
        <v>0</v>
      </c>
      <c r="G42" s="64">
        <f t="shared" si="0"/>
        <v>0</v>
      </c>
      <c r="H42" s="150" t="s">
        <v>195</v>
      </c>
      <c r="J42" s="283"/>
      <c r="K42" s="283"/>
      <c r="L42" s="283"/>
    </row>
    <row r="43" spans="1:12" s="26" customFormat="1" ht="20.25" customHeight="1" x14ac:dyDescent="0.3">
      <c r="A43" s="142"/>
      <c r="B43" s="420" t="s">
        <v>138</v>
      </c>
      <c r="C43" s="421"/>
      <c r="D43" s="163"/>
      <c r="E43" s="53">
        <f t="shared" ref="E43" si="17">E42</f>
        <v>0</v>
      </c>
      <c r="F43" s="53">
        <f t="shared" ref="F43:G43" si="18">F42</f>
        <v>0</v>
      </c>
      <c r="G43" s="190">
        <f t="shared" si="18"/>
        <v>0</v>
      </c>
      <c r="H43" s="154"/>
    </row>
    <row r="44" spans="1:12" s="26" customFormat="1" ht="85.5" customHeight="1" x14ac:dyDescent="0.3">
      <c r="A44" s="60"/>
      <c r="B44" s="183" t="s">
        <v>167</v>
      </c>
      <c r="C44" s="180" t="s">
        <v>167</v>
      </c>
      <c r="D44" s="163" t="s">
        <v>139</v>
      </c>
      <c r="E44" s="53">
        <v>29300000</v>
      </c>
      <c r="F44" s="53">
        <v>29300000</v>
      </c>
      <c r="G44" s="42">
        <f>F44-E44</f>
        <v>0</v>
      </c>
      <c r="H44" s="150" t="s">
        <v>179</v>
      </c>
    </row>
    <row r="45" spans="1:12" s="26" customFormat="1" ht="50.25" customHeight="1" x14ac:dyDescent="0.3">
      <c r="A45" s="60"/>
      <c r="B45" s="184"/>
      <c r="C45" s="196"/>
      <c r="D45" s="141" t="s">
        <v>140</v>
      </c>
      <c r="E45" s="53">
        <v>22500000</v>
      </c>
      <c r="F45" s="53">
        <v>25500000</v>
      </c>
      <c r="G45" s="64">
        <f t="shared" si="0"/>
        <v>3000000</v>
      </c>
      <c r="H45" s="150" t="s">
        <v>277</v>
      </c>
    </row>
    <row r="46" spans="1:12" s="26" customFormat="1" ht="20.25" customHeight="1" x14ac:dyDescent="0.3">
      <c r="A46" s="60"/>
      <c r="B46" s="409" t="s">
        <v>141</v>
      </c>
      <c r="C46" s="410"/>
      <c r="D46" s="143"/>
      <c r="E46" s="53">
        <f t="shared" ref="E46" si="19">SUM(E44:E45)</f>
        <v>51800000</v>
      </c>
      <c r="F46" s="53">
        <f t="shared" ref="F46:G46" si="20">SUM(F44:F45)</f>
        <v>54800000</v>
      </c>
      <c r="G46" s="190">
        <f t="shared" si="20"/>
        <v>3000000</v>
      </c>
      <c r="H46" s="154"/>
    </row>
    <row r="47" spans="1:12" s="26" customFormat="1" ht="20.25" customHeight="1" x14ac:dyDescent="0.3">
      <c r="A47" s="142"/>
      <c r="B47" s="183" t="s">
        <v>142</v>
      </c>
      <c r="C47" s="180" t="s">
        <v>89</v>
      </c>
      <c r="D47" s="143" t="s">
        <v>90</v>
      </c>
      <c r="E47" s="53">
        <v>386000000</v>
      </c>
      <c r="F47" s="53">
        <v>386000000</v>
      </c>
      <c r="G47" s="42">
        <f t="shared" si="0"/>
        <v>0</v>
      </c>
      <c r="H47" s="150" t="s">
        <v>143</v>
      </c>
    </row>
    <row r="48" spans="1:12" s="24" customFormat="1" ht="20.25" customHeight="1" x14ac:dyDescent="0.3">
      <c r="A48" s="142"/>
      <c r="B48" s="179"/>
      <c r="C48" s="181"/>
      <c r="D48" s="143" t="s">
        <v>91</v>
      </c>
      <c r="E48" s="53">
        <v>10000000</v>
      </c>
      <c r="F48" s="53">
        <v>10000000</v>
      </c>
      <c r="G48" s="42">
        <f t="shared" si="0"/>
        <v>0</v>
      </c>
      <c r="H48" s="150" t="s">
        <v>144</v>
      </c>
    </row>
    <row r="49" spans="1:8" ht="20.25" customHeight="1" x14ac:dyDescent="0.3">
      <c r="A49" s="142"/>
      <c r="B49" s="179"/>
      <c r="C49" s="181"/>
      <c r="D49" s="143" t="s">
        <v>92</v>
      </c>
      <c r="E49" s="53">
        <v>22000000</v>
      </c>
      <c r="F49" s="53">
        <v>22000000</v>
      </c>
      <c r="G49" s="42">
        <f t="shared" si="0"/>
        <v>0</v>
      </c>
      <c r="H49" s="150"/>
    </row>
    <row r="50" spans="1:8" ht="20.25" customHeight="1" x14ac:dyDescent="0.3">
      <c r="A50" s="142"/>
      <c r="B50" s="184"/>
      <c r="C50" s="182"/>
      <c r="D50" s="143" t="s">
        <v>244</v>
      </c>
      <c r="E50" s="53">
        <v>27000000</v>
      </c>
      <c r="F50" s="53">
        <v>27000000</v>
      </c>
      <c r="G50" s="42">
        <f t="shared" si="0"/>
        <v>0</v>
      </c>
      <c r="H50" s="150"/>
    </row>
    <row r="51" spans="1:8" ht="20.25" customHeight="1" x14ac:dyDescent="0.3">
      <c r="A51" s="142"/>
      <c r="B51" s="409" t="s">
        <v>145</v>
      </c>
      <c r="C51" s="410"/>
      <c r="D51" s="143"/>
      <c r="E51" s="53">
        <f t="shared" ref="E51" si="21">SUM(E47:E50)</f>
        <v>445000000</v>
      </c>
      <c r="F51" s="53">
        <f t="shared" ref="F51:G51" si="22">SUM(F47:F50)</f>
        <v>445000000</v>
      </c>
      <c r="G51" s="53">
        <f t="shared" si="22"/>
        <v>0</v>
      </c>
      <c r="H51" s="154"/>
    </row>
    <row r="52" spans="1:8" ht="27" customHeight="1" x14ac:dyDescent="0.3">
      <c r="A52" s="142"/>
      <c r="B52" s="411" t="s">
        <v>238</v>
      </c>
      <c r="C52" s="413" t="s">
        <v>239</v>
      </c>
      <c r="D52" s="262" t="s">
        <v>93</v>
      </c>
      <c r="E52" s="263">
        <v>3180000</v>
      </c>
      <c r="F52" s="263">
        <v>3180000</v>
      </c>
      <c r="G52" s="42">
        <f t="shared" si="0"/>
        <v>0</v>
      </c>
      <c r="H52" s="150" t="s">
        <v>193</v>
      </c>
    </row>
    <row r="53" spans="1:8" ht="98.25" customHeight="1" x14ac:dyDescent="0.3">
      <c r="A53" s="142"/>
      <c r="B53" s="412"/>
      <c r="C53" s="414"/>
      <c r="D53" s="161" t="s">
        <v>94</v>
      </c>
      <c r="E53" s="190">
        <v>10530000</v>
      </c>
      <c r="F53" s="190">
        <v>10530000</v>
      </c>
      <c r="G53" s="266">
        <f t="shared" si="0"/>
        <v>0</v>
      </c>
      <c r="H53" s="264" t="s">
        <v>180</v>
      </c>
    </row>
    <row r="54" spans="1:8" ht="20.25" customHeight="1" x14ac:dyDescent="0.3">
      <c r="A54" s="63"/>
      <c r="B54" s="388" t="s">
        <v>146</v>
      </c>
      <c r="C54" s="410"/>
      <c r="D54" s="186"/>
      <c r="E54" s="265">
        <f>SUM(E52:E53)</f>
        <v>13710000</v>
      </c>
      <c r="F54" s="265">
        <f>SUM(F52:F53)</f>
        <v>13710000</v>
      </c>
      <c r="G54" s="200">
        <f>SUM(G52:G53)</f>
        <v>0</v>
      </c>
      <c r="H54" s="161"/>
    </row>
    <row r="55" spans="1:8" ht="13.5" customHeight="1" x14ac:dyDescent="0.3">
      <c r="A55" s="142"/>
      <c r="B55" s="415" t="s">
        <v>175</v>
      </c>
      <c r="C55" s="417" t="s">
        <v>176</v>
      </c>
      <c r="D55" s="384" t="s">
        <v>177</v>
      </c>
      <c r="E55" s="381">
        <v>7600000</v>
      </c>
      <c r="F55" s="381">
        <v>7600000</v>
      </c>
      <c r="G55" s="380"/>
      <c r="H55" s="377" t="s">
        <v>245</v>
      </c>
    </row>
    <row r="56" spans="1:8" ht="13.5" customHeight="1" x14ac:dyDescent="0.3">
      <c r="A56" s="27" t="s">
        <v>134</v>
      </c>
      <c r="B56" s="412"/>
      <c r="C56" s="414"/>
      <c r="D56" s="385"/>
      <c r="E56" s="382"/>
      <c r="F56" s="382"/>
      <c r="G56" s="380"/>
      <c r="H56" s="378"/>
    </row>
    <row r="57" spans="1:8" ht="13.5" customHeight="1" x14ac:dyDescent="0.3">
      <c r="A57" s="142"/>
      <c r="B57" s="416"/>
      <c r="C57" s="418"/>
      <c r="D57" s="202"/>
      <c r="E57" s="383"/>
      <c r="F57" s="383"/>
      <c r="G57" s="380"/>
      <c r="H57" s="379"/>
    </row>
    <row r="58" spans="1:8" ht="20.25" customHeight="1" x14ac:dyDescent="0.3">
      <c r="A58" s="142"/>
      <c r="B58" s="388" t="s">
        <v>147</v>
      </c>
      <c r="C58" s="389"/>
      <c r="D58" s="201"/>
      <c r="E58" s="199">
        <f t="shared" ref="E58" si="23">SUM(E55:E57)</f>
        <v>7600000</v>
      </c>
      <c r="F58" s="199">
        <f t="shared" ref="F58:G58" si="24">SUM(F55:F57)</f>
        <v>7600000</v>
      </c>
      <c r="G58" s="190">
        <f t="shared" si="24"/>
        <v>0</v>
      </c>
      <c r="H58" s="154"/>
    </row>
    <row r="59" spans="1:8" ht="50.25" customHeight="1" x14ac:dyDescent="0.3">
      <c r="A59" s="142"/>
      <c r="B59" s="185" t="s">
        <v>166</v>
      </c>
      <c r="C59" s="178" t="s">
        <v>165</v>
      </c>
      <c r="D59" s="61" t="s">
        <v>95</v>
      </c>
      <c r="E59" s="53">
        <v>1032600000</v>
      </c>
      <c r="F59" s="53">
        <v>1032600000</v>
      </c>
      <c r="G59" s="191">
        <f t="shared" si="0"/>
        <v>0</v>
      </c>
      <c r="H59" s="150" t="s">
        <v>189</v>
      </c>
    </row>
    <row r="60" spans="1:8" ht="73.5" customHeight="1" x14ac:dyDescent="0.3">
      <c r="A60" s="60"/>
      <c r="B60" s="208"/>
      <c r="C60" s="209"/>
      <c r="D60" s="61" t="s">
        <v>96</v>
      </c>
      <c r="E60" s="53">
        <v>190800000</v>
      </c>
      <c r="F60" s="53">
        <v>190800000</v>
      </c>
      <c r="G60" s="191">
        <f t="shared" si="0"/>
        <v>0</v>
      </c>
      <c r="H60" s="160" t="s">
        <v>183</v>
      </c>
    </row>
    <row r="61" spans="1:8" ht="20.25" customHeight="1" x14ac:dyDescent="0.3">
      <c r="A61" s="408"/>
      <c r="B61" s="197"/>
      <c r="C61" s="198"/>
      <c r="D61" s="143" t="s">
        <v>97</v>
      </c>
      <c r="E61" s="53">
        <v>8400000</v>
      </c>
      <c r="F61" s="53">
        <v>8400000</v>
      </c>
      <c r="G61" s="191">
        <f t="shared" si="0"/>
        <v>0</v>
      </c>
      <c r="H61" s="150" t="s">
        <v>182</v>
      </c>
    </row>
    <row r="62" spans="1:8" ht="132" customHeight="1" x14ac:dyDescent="0.3">
      <c r="A62" s="408"/>
      <c r="B62" s="197"/>
      <c r="C62" s="198"/>
      <c r="D62" s="143" t="s">
        <v>98</v>
      </c>
      <c r="E62" s="53">
        <v>44296000</v>
      </c>
      <c r="F62" s="53">
        <v>44296000</v>
      </c>
      <c r="G62" s="191">
        <f t="shared" si="0"/>
        <v>0</v>
      </c>
      <c r="H62" s="150" t="s">
        <v>190</v>
      </c>
    </row>
    <row r="63" spans="1:8" ht="27" customHeight="1" x14ac:dyDescent="0.3">
      <c r="A63" s="408"/>
      <c r="B63" s="197"/>
      <c r="C63" s="198"/>
      <c r="D63" s="143" t="s">
        <v>99</v>
      </c>
      <c r="E63" s="53">
        <v>36000000</v>
      </c>
      <c r="F63" s="53">
        <v>36000000</v>
      </c>
      <c r="G63" s="191">
        <f t="shared" si="0"/>
        <v>0</v>
      </c>
      <c r="H63" s="150" t="s">
        <v>181</v>
      </c>
    </row>
    <row r="64" spans="1:8" ht="20.25" customHeight="1" x14ac:dyDescent="0.3">
      <c r="A64" s="408"/>
      <c r="B64" s="197"/>
      <c r="C64" s="198"/>
      <c r="D64" s="143" t="s">
        <v>100</v>
      </c>
      <c r="E64" s="53">
        <v>36000000</v>
      </c>
      <c r="F64" s="53">
        <v>36000000</v>
      </c>
      <c r="G64" s="191">
        <f t="shared" si="0"/>
        <v>0</v>
      </c>
      <c r="H64" s="150" t="s">
        <v>148</v>
      </c>
    </row>
    <row r="65" spans="1:8" ht="20.25" customHeight="1" x14ac:dyDescent="0.3">
      <c r="A65" s="408"/>
      <c r="B65" s="197"/>
      <c r="C65" s="198"/>
      <c r="D65" s="143" t="s">
        <v>101</v>
      </c>
      <c r="E65" s="53">
        <v>2400000</v>
      </c>
      <c r="F65" s="53">
        <v>2400000</v>
      </c>
      <c r="G65" s="191">
        <f t="shared" si="0"/>
        <v>0</v>
      </c>
      <c r="H65" s="150" t="s">
        <v>184</v>
      </c>
    </row>
    <row r="66" spans="1:8" ht="20.25" customHeight="1" x14ac:dyDescent="0.3">
      <c r="A66" s="408"/>
      <c r="B66" s="197"/>
      <c r="C66" s="198"/>
      <c r="D66" s="143" t="s">
        <v>185</v>
      </c>
      <c r="E66" s="53">
        <v>3600000</v>
      </c>
      <c r="F66" s="53">
        <v>3600000</v>
      </c>
      <c r="G66" s="191">
        <f t="shared" si="0"/>
        <v>0</v>
      </c>
      <c r="H66" s="150" t="s">
        <v>186</v>
      </c>
    </row>
    <row r="67" spans="1:8" ht="20.25" customHeight="1" x14ac:dyDescent="0.3">
      <c r="A67" s="408"/>
      <c r="B67" s="197"/>
      <c r="C67" s="198"/>
      <c r="D67" s="143" t="s">
        <v>102</v>
      </c>
      <c r="E67" s="53">
        <v>2400000</v>
      </c>
      <c r="F67" s="53">
        <v>2400000</v>
      </c>
      <c r="G67" s="42">
        <f t="shared" si="0"/>
        <v>0</v>
      </c>
      <c r="H67" s="150" t="s">
        <v>187</v>
      </c>
    </row>
    <row r="68" spans="1:8" ht="26.25" customHeight="1" x14ac:dyDescent="0.3">
      <c r="A68" s="142"/>
      <c r="B68" s="203"/>
      <c r="C68" s="204"/>
      <c r="D68" s="163" t="s">
        <v>149</v>
      </c>
      <c r="E68" s="53">
        <v>172800000</v>
      </c>
      <c r="F68" s="53">
        <v>172800000</v>
      </c>
      <c r="G68" s="64">
        <f t="shared" si="0"/>
        <v>0</v>
      </c>
      <c r="H68" s="150" t="s">
        <v>188</v>
      </c>
    </row>
    <row r="69" spans="1:8" ht="20.25" customHeight="1" x14ac:dyDescent="0.3">
      <c r="A69" s="142"/>
      <c r="B69" s="396" t="s">
        <v>168</v>
      </c>
      <c r="C69" s="397"/>
      <c r="D69" s="163"/>
      <c r="E69" s="53">
        <f t="shared" ref="E69" si="25">SUM(E59:E68)</f>
        <v>1529296000</v>
      </c>
      <c r="F69" s="53">
        <f t="shared" ref="F69:G69" si="26">SUM(F59:F68)</f>
        <v>1529296000</v>
      </c>
      <c r="G69" s="190">
        <f t="shared" si="26"/>
        <v>0</v>
      </c>
      <c r="H69" s="154"/>
    </row>
    <row r="70" spans="1:8" ht="20.25" customHeight="1" x14ac:dyDescent="0.3">
      <c r="A70" s="398" t="s">
        <v>150</v>
      </c>
      <c r="B70" s="399"/>
      <c r="C70" s="400"/>
      <c r="D70" s="164"/>
      <c r="E70" s="91">
        <f>E69+E58+E54+E51+E46+E43+E41+E34</f>
        <v>2138132000</v>
      </c>
      <c r="F70" s="91">
        <f>F69+F58+F54+F51+F46+F43+F41+F34</f>
        <v>2143795000</v>
      </c>
      <c r="G70" s="192">
        <f>G69+G58+G54+G51+G46+G43+G41+G34</f>
        <v>5663000</v>
      </c>
      <c r="H70" s="165"/>
    </row>
    <row r="71" spans="1:8" ht="20.25" customHeight="1" x14ac:dyDescent="0.3">
      <c r="A71" s="166" t="s">
        <v>151</v>
      </c>
      <c r="B71" s="167" t="s">
        <v>151</v>
      </c>
      <c r="C71" s="65" t="s">
        <v>152</v>
      </c>
      <c r="D71" s="187" t="s">
        <v>152</v>
      </c>
      <c r="E71" s="190">
        <v>45833500</v>
      </c>
      <c r="F71" s="190">
        <v>45833500</v>
      </c>
      <c r="G71" s="191">
        <f t="shared" ref="G71:G78" si="27">F71-E71</f>
        <v>0</v>
      </c>
      <c r="H71" s="168" t="s">
        <v>153</v>
      </c>
    </row>
    <row r="72" spans="1:8" ht="20.25" customHeight="1" x14ac:dyDescent="0.3">
      <c r="A72" s="66"/>
      <c r="B72" s="401" t="s">
        <v>154</v>
      </c>
      <c r="C72" s="402"/>
      <c r="D72" s="188"/>
      <c r="E72" s="190">
        <f t="shared" ref="E72" si="28">E71</f>
        <v>45833500</v>
      </c>
      <c r="F72" s="190">
        <f t="shared" ref="F72:G73" si="29">F71</f>
        <v>45833500</v>
      </c>
      <c r="G72" s="190">
        <f t="shared" si="29"/>
        <v>0</v>
      </c>
      <c r="H72" s="169"/>
    </row>
    <row r="73" spans="1:8" ht="20.25" customHeight="1" x14ac:dyDescent="0.3">
      <c r="A73" s="403" t="s">
        <v>155</v>
      </c>
      <c r="B73" s="404"/>
      <c r="C73" s="404"/>
      <c r="D73" s="170"/>
      <c r="E73" s="192">
        <f t="shared" ref="E73" si="30">E72</f>
        <v>45833500</v>
      </c>
      <c r="F73" s="192">
        <f t="shared" si="29"/>
        <v>45833500</v>
      </c>
      <c r="G73" s="192">
        <f t="shared" si="29"/>
        <v>0</v>
      </c>
      <c r="H73" s="171"/>
    </row>
    <row r="74" spans="1:8" ht="20.25" customHeight="1" x14ac:dyDescent="0.3">
      <c r="A74" s="60" t="s">
        <v>24</v>
      </c>
      <c r="B74" s="172" t="s">
        <v>24</v>
      </c>
      <c r="C74" s="153" t="s">
        <v>24</v>
      </c>
      <c r="D74" s="163" t="s">
        <v>156</v>
      </c>
      <c r="E74" s="190">
        <v>0</v>
      </c>
      <c r="F74" s="190">
        <v>0</v>
      </c>
      <c r="G74" s="191">
        <f t="shared" si="27"/>
        <v>0</v>
      </c>
      <c r="H74" s="154"/>
    </row>
    <row r="75" spans="1:8" ht="20.25" customHeight="1" x14ac:dyDescent="0.3">
      <c r="A75" s="142"/>
      <c r="B75" s="405" t="s">
        <v>103</v>
      </c>
      <c r="C75" s="387"/>
      <c r="D75" s="155"/>
      <c r="E75" s="190">
        <v>0</v>
      </c>
      <c r="F75" s="190">
        <v>0</v>
      </c>
      <c r="G75" s="191">
        <f t="shared" si="27"/>
        <v>0</v>
      </c>
      <c r="H75" s="156"/>
    </row>
    <row r="76" spans="1:8" ht="20.25" customHeight="1" x14ac:dyDescent="0.3">
      <c r="A76" s="406" t="s">
        <v>157</v>
      </c>
      <c r="B76" s="407"/>
      <c r="C76" s="400"/>
      <c r="D76" s="164"/>
      <c r="E76" s="189">
        <v>0</v>
      </c>
      <c r="F76" s="189">
        <v>0</v>
      </c>
      <c r="G76" s="55">
        <f t="shared" si="27"/>
        <v>0</v>
      </c>
      <c r="H76" s="165"/>
    </row>
    <row r="77" spans="1:8" ht="20.25" customHeight="1" x14ac:dyDescent="0.3">
      <c r="A77" s="60" t="s">
        <v>25</v>
      </c>
      <c r="B77" s="172" t="s">
        <v>25</v>
      </c>
      <c r="C77" s="153" t="s">
        <v>13</v>
      </c>
      <c r="D77" s="163" t="s">
        <v>158</v>
      </c>
      <c r="E77" s="173">
        <v>38090500</v>
      </c>
      <c r="F77" s="173">
        <v>9394404</v>
      </c>
      <c r="G77" s="42">
        <f t="shared" si="27"/>
        <v>-28696096</v>
      </c>
      <c r="H77" s="297" t="s">
        <v>290</v>
      </c>
    </row>
    <row r="78" spans="1:8" ht="20.25" customHeight="1" x14ac:dyDescent="0.3">
      <c r="A78" s="67"/>
      <c r="B78" s="174"/>
      <c r="C78" s="153" t="s">
        <v>104</v>
      </c>
      <c r="D78" s="163" t="s">
        <v>159</v>
      </c>
      <c r="E78" s="173">
        <v>3000000</v>
      </c>
      <c r="F78" s="173">
        <v>7363250</v>
      </c>
      <c r="G78" s="42">
        <f t="shared" si="27"/>
        <v>4363250</v>
      </c>
      <c r="H78" s="154"/>
    </row>
    <row r="79" spans="1:8" ht="20.25" customHeight="1" x14ac:dyDescent="0.3">
      <c r="A79" s="175"/>
      <c r="B79" s="386" t="s">
        <v>105</v>
      </c>
      <c r="C79" s="387"/>
      <c r="D79" s="155"/>
      <c r="E79" s="53">
        <f t="shared" ref="E79" si="31">SUM(E77:E78)</f>
        <v>41090500</v>
      </c>
      <c r="F79" s="53">
        <f t="shared" ref="F79:G79" si="32">SUM(F77:F78)</f>
        <v>16757654</v>
      </c>
      <c r="G79" s="206">
        <f t="shared" si="32"/>
        <v>-24332846</v>
      </c>
      <c r="H79" s="156"/>
    </row>
    <row r="80" spans="1:8" ht="20.25" customHeight="1" thickBot="1" x14ac:dyDescent="0.35">
      <c r="A80" s="390" t="s">
        <v>160</v>
      </c>
      <c r="B80" s="391"/>
      <c r="C80" s="392"/>
      <c r="D80" s="176"/>
      <c r="E80" s="92">
        <f t="shared" ref="E80" si="33">E79</f>
        <v>41090500</v>
      </c>
      <c r="F80" s="92">
        <f t="shared" ref="F80:G80" si="34">F79</f>
        <v>16757654</v>
      </c>
      <c r="G80" s="207">
        <f t="shared" si="34"/>
        <v>-24332846</v>
      </c>
      <c r="H80" s="68"/>
    </row>
    <row r="81" spans="1:8" s="211" customFormat="1" ht="20.25" customHeight="1" thickBot="1" x14ac:dyDescent="0.35">
      <c r="A81" s="393" t="s">
        <v>161</v>
      </c>
      <c r="B81" s="394"/>
      <c r="C81" s="395"/>
      <c r="D81" s="28"/>
      <c r="E81" s="210">
        <f>E80+E76+E73+E70+E29+E24</f>
        <v>3310522000</v>
      </c>
      <c r="F81" s="210">
        <f>F80+F76+F73+F70+F29+F24</f>
        <v>3367424154</v>
      </c>
      <c r="G81" s="210">
        <f>G80+G76+G73+G70+G29+G24</f>
        <v>56902154</v>
      </c>
      <c r="H81" s="69"/>
    </row>
    <row r="83" spans="1:8" x14ac:dyDescent="0.3">
      <c r="F83" s="205"/>
    </row>
    <row r="84" spans="1:8" x14ac:dyDescent="0.3">
      <c r="F84" s="205"/>
    </row>
    <row r="85" spans="1:8" x14ac:dyDescent="0.3">
      <c r="F85" s="205"/>
    </row>
  </sheetData>
  <mergeCells count="42">
    <mergeCell ref="A24:C24"/>
    <mergeCell ref="A1:H1"/>
    <mergeCell ref="A3:D3"/>
    <mergeCell ref="E3:F3"/>
    <mergeCell ref="G3:G4"/>
    <mergeCell ref="H3:H4"/>
    <mergeCell ref="A6:A10"/>
    <mergeCell ref="B6:B10"/>
    <mergeCell ref="B11:C11"/>
    <mergeCell ref="B14:C14"/>
    <mergeCell ref="A15:A20"/>
    <mergeCell ref="B16:B20"/>
    <mergeCell ref="B23:C23"/>
    <mergeCell ref="B41:C41"/>
    <mergeCell ref="B43:C43"/>
    <mergeCell ref="B46:C46"/>
    <mergeCell ref="A26:A27"/>
    <mergeCell ref="B28:C28"/>
    <mergeCell ref="A29:C29"/>
    <mergeCell ref="B34:C34"/>
    <mergeCell ref="A61:A67"/>
    <mergeCell ref="B51:C51"/>
    <mergeCell ref="B52:B53"/>
    <mergeCell ref="C52:C53"/>
    <mergeCell ref="B54:C54"/>
    <mergeCell ref="B55:B57"/>
    <mergeCell ref="C55:C57"/>
    <mergeCell ref="A80:C80"/>
    <mergeCell ref="A81:C81"/>
    <mergeCell ref="B69:C69"/>
    <mergeCell ref="A70:C70"/>
    <mergeCell ref="B72:C72"/>
    <mergeCell ref="A73:C73"/>
    <mergeCell ref="B75:C75"/>
    <mergeCell ref="A76:C76"/>
    <mergeCell ref="H55:H57"/>
    <mergeCell ref="G55:G57"/>
    <mergeCell ref="F55:F57"/>
    <mergeCell ref="D55:D56"/>
    <mergeCell ref="B79:C79"/>
    <mergeCell ref="B58:C58"/>
    <mergeCell ref="E55:E57"/>
  </mergeCells>
  <phoneticPr fontId="1" type="noConversion"/>
  <pageMargins left="0.70866141732283472" right="0.11811023622047245" top="0.74803149606299213" bottom="0.35433070866141736" header="0.31496062992125984" footer="0.31496062992125984"/>
  <pageSetup paperSize="9" scale="65" orientation="landscape" r:id="rId1"/>
  <rowBreaks count="3" manualBreakCount="3">
    <brk id="24" max="16383" man="1"/>
    <brk id="41" max="7" man="1"/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예산총칙</vt:lpstr>
      <vt:lpstr>예산총괄표</vt:lpstr>
      <vt:lpstr>1차추경세입 예산서</vt:lpstr>
      <vt:lpstr>1차 추경세출 예산서</vt:lpstr>
      <vt:lpstr>'1차 추경세출 예산서'!Print_Area</vt:lpstr>
      <vt:lpstr>'1차추경세입 예산서'!Print_Area</vt:lpstr>
      <vt:lpstr>'1차 추경세출 예산서'!Print_Titles</vt:lpstr>
      <vt:lpstr>'1차추경세입 예산서'!Print_Titles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it150420a</dc:creator>
  <cp:lastModifiedBy>이여진</cp:lastModifiedBy>
  <cp:lastPrinted>2019-06-11T10:29:47Z</cp:lastPrinted>
  <dcterms:created xsi:type="dcterms:W3CDTF">2015-11-10T08:14:34Z</dcterms:created>
  <dcterms:modified xsi:type="dcterms:W3CDTF">2019-07-19T08:28:08Z</dcterms:modified>
</cp:coreProperties>
</file>